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 firstSheet="10" activeTab="12"/>
  </bookViews>
  <sheets>
    <sheet name="JANEIRO 2016" sheetId="1" r:id="rId1"/>
    <sheet name="FEVEREIRO 2016" sheetId="2" r:id="rId2"/>
    <sheet name="MARÇO 2016" sheetId="3" r:id="rId3"/>
    <sheet name="ABRIL 2016" sheetId="4" r:id="rId4"/>
    <sheet name="MAIO2016" sheetId="5" r:id="rId5"/>
    <sheet name="JUNHO 2016" sheetId="6" r:id="rId6"/>
    <sheet name="JULHO 2016" sheetId="7" r:id="rId7"/>
    <sheet name="AGOSTO 2016" sheetId="8" r:id="rId8"/>
    <sheet name="SETEMBRO 2016" sheetId="9" r:id="rId9"/>
    <sheet name="OUTUBRO 2016" sheetId="10" r:id="rId10"/>
    <sheet name="NOVEMBRO 2016" sheetId="11" r:id="rId11"/>
    <sheet name="DEZEMBRO 2016" sheetId="12" r:id="rId12"/>
    <sheet name="DEMONSTRAÇÃO ANUAL" sheetId="13" r:id="rId13"/>
  </sheets>
  <calcPr calcId="144525"/>
</workbook>
</file>

<file path=xl/calcChain.xml><?xml version="1.0" encoding="utf-8"?>
<calcChain xmlns="http://schemas.openxmlformats.org/spreadsheetml/2006/main">
  <c r="F34" i="13" l="1"/>
  <c r="F27" i="13"/>
  <c r="F10" i="13"/>
  <c r="F28" i="13" l="1"/>
  <c r="G26" i="12"/>
  <c r="G31" i="12" s="1"/>
  <c r="G33" i="12" s="1"/>
  <c r="G11" i="12"/>
  <c r="G27" i="12" l="1"/>
  <c r="G36" i="11"/>
  <c r="G41" i="11" s="1"/>
  <c r="G43" i="11" s="1"/>
  <c r="G12" i="11"/>
  <c r="G37" i="11" l="1"/>
  <c r="G28" i="10"/>
  <c r="G33" i="10" s="1"/>
  <c r="G35" i="10" s="1"/>
  <c r="G6" i="10"/>
  <c r="G29" i="10" l="1"/>
  <c r="G25" i="9"/>
  <c r="G30" i="9" s="1"/>
  <c r="G32" i="9" s="1"/>
  <c r="G8" i="9"/>
  <c r="G26" i="9" l="1"/>
  <c r="G34" i="8"/>
  <c r="G36" i="8" s="1"/>
  <c r="G29" i="8" l="1"/>
  <c r="G8" i="8"/>
  <c r="G30" i="8" l="1"/>
  <c r="G35" i="7"/>
  <c r="G28" i="7"/>
  <c r="G11" i="7"/>
  <c r="G29" i="7" l="1"/>
  <c r="G31" i="6"/>
  <c r="G24" i="6"/>
  <c r="G9" i="6"/>
  <c r="G25" i="6" l="1"/>
  <c r="G30" i="5"/>
  <c r="G23" i="5"/>
  <c r="G7" i="5"/>
  <c r="G24" i="5" l="1"/>
  <c r="G36" i="4"/>
  <c r="G29" i="4" l="1"/>
  <c r="G10" i="4"/>
  <c r="G30" i="4" l="1"/>
  <c r="G36" i="3"/>
  <c r="G29" i="3"/>
  <c r="G10" i="3"/>
  <c r="G30" i="3" l="1"/>
  <c r="G29" i="2"/>
  <c r="G22" i="2"/>
  <c r="G6" i="2"/>
  <c r="G23" i="2" l="1"/>
  <c r="G17" i="1"/>
  <c r="G24" i="1" l="1"/>
  <c r="G6" i="1"/>
  <c r="G18" i="1" l="1"/>
</calcChain>
</file>

<file path=xl/sharedStrings.xml><?xml version="1.0" encoding="utf-8"?>
<sst xmlns="http://schemas.openxmlformats.org/spreadsheetml/2006/main" count="509" uniqueCount="246">
  <si>
    <t>LIGA POMERODENSE DE DESPORTOS</t>
  </si>
  <si>
    <t>RECEITAS (ENTRADAS)</t>
  </si>
  <si>
    <t>Receitas s/Aplicações Financeiras</t>
  </si>
  <si>
    <t>TOTAL</t>
  </si>
  <si>
    <t>DESPESAS (SAÍDAS)</t>
  </si>
  <si>
    <t>Despesas c/internet móvel - VIVO</t>
  </si>
  <si>
    <t>Despesas com manutenção conta corrente</t>
  </si>
  <si>
    <t>Imposto de Renda Retido na Fonte Banco do Brasil S/A</t>
  </si>
  <si>
    <t>DEFICIT DO MÊS</t>
  </si>
  <si>
    <t>FLUXO DE CAIXA DA LIGA POMERODENSE DE DESPORTOS</t>
  </si>
  <si>
    <t>Charles Gert Hoge</t>
  </si>
  <si>
    <t>Rudhardt Borchardt</t>
  </si>
  <si>
    <t>Contador CRC/SC 14.948</t>
  </si>
  <si>
    <t>Tesoureiro</t>
  </si>
  <si>
    <t>(-) INTEGRALIZAÇÃO QUOTA DE CAPITAL UNICRED</t>
  </si>
  <si>
    <t>SALDO CAIXA/ B. BRASIL S/A /UNICRED EM 31/12/2015</t>
  </si>
  <si>
    <t>(+) RECEITAS JANEIRO 2016</t>
  </si>
  <si>
    <t>(-) DESPESAS JANEIRO 2016</t>
  </si>
  <si>
    <t>SALDO CAIXA/B.BRASIL S/A / UNICRED EM 31/01/2016</t>
  </si>
  <si>
    <t>Despesas c/ Serviços de Terceiros 12/2015(Escritório Testo)</t>
  </si>
  <si>
    <t>Serviços Técnicos Administrativos 01/2016</t>
  </si>
  <si>
    <t>PRESTAÇÃO DE CONTAS EM 31 DE JANEIRO DE 2.016</t>
  </si>
  <si>
    <t xml:space="preserve"> </t>
  </si>
  <si>
    <t>Despesas Locomoção Fed. Catarinense Futebol</t>
  </si>
  <si>
    <t>Despesas Cartuchos Impressora - Stick Inf.</t>
  </si>
  <si>
    <t>Mensagem Natilina - Testo Notícias 1ª parcela</t>
  </si>
  <si>
    <t>Imposto COFINS s/Receitas Financeiras</t>
  </si>
  <si>
    <t>PRESTAÇÃO DE CONTAS EM 31 DE FEVEREIRO DE 2.016</t>
  </si>
  <si>
    <t>Despesas c/ Serviços de Terceiros 01/2016(Escritório Testo)</t>
  </si>
  <si>
    <t>Despesas Locomoção Fed. Catarinense/Doutor Pedrinho</t>
  </si>
  <si>
    <t>Despesas c/manutenção Site LPD - DM System</t>
  </si>
  <si>
    <t>Mensagem Natilina - Testo Notícias 2ª parcela</t>
  </si>
  <si>
    <t xml:space="preserve">Jornal de Pomerode - Edital Assembléia </t>
  </si>
  <si>
    <t>Registro Livro Diário - 2015</t>
  </si>
  <si>
    <t>Despesas Conserto Notebook - Stick Inf.</t>
  </si>
  <si>
    <t>Material de Expediente</t>
  </si>
  <si>
    <t>Despesas c/autenticações licitações</t>
  </si>
  <si>
    <t>Despesas c/limpeza e manutenção da sede LPD</t>
  </si>
  <si>
    <t>SALDO CAIXA/ B. BRASIL S/A /UNICRED EM 31/01/2016</t>
  </si>
  <si>
    <t>(+) RECEITAS FEVEREIRO 2016</t>
  </si>
  <si>
    <t>(-) DESPESAS FEVEREIRO 2016</t>
  </si>
  <si>
    <t>SALDO CAIXA/B.BRASIL S/A / UNICRED EM 29/02/2016</t>
  </si>
  <si>
    <t>Serviços Técnicos Administrativos 02/2016</t>
  </si>
  <si>
    <t>PRESTAÇÃO DE CONTAS EM 31 DE MARÇO DE 2.016</t>
  </si>
  <si>
    <t>SALDO CAIXA/ B. BRASIL S/A /UNICRED EM 29/02/2016</t>
  </si>
  <si>
    <t>(+) RECEITAS MARÇO 2016</t>
  </si>
  <si>
    <t>(-) DESPESAS MARÇO 2016</t>
  </si>
  <si>
    <t>SALDO CAIXA/B.BRASIL S/A / UNICRED EM 31/03/2016</t>
  </si>
  <si>
    <t>Serviços Técnicos Administrativos 03/2016</t>
  </si>
  <si>
    <t>Receitas com Certidões Negativas</t>
  </si>
  <si>
    <t>Taxa anuidade AE Floresta/CA Pomerodense</t>
  </si>
  <si>
    <t>Taxa Arbitragem Interligas</t>
  </si>
  <si>
    <t>Taxa Arbitragem Copa Futebol Feminino  7 Society</t>
  </si>
  <si>
    <t>Taxa Arbitragem Copa Futebol Feminino 7 Society</t>
  </si>
  <si>
    <t>Taxa Arbitragem Campeonato Interligas</t>
  </si>
  <si>
    <t>Despesas Locomoção Fed. Catarinense/Benedito Novo</t>
  </si>
  <si>
    <t>Despesas c/Postagem e correio</t>
  </si>
  <si>
    <t>Despesas c/Serviços de Terceiros Escit. Cont. Testo ref  02/2016</t>
  </si>
  <si>
    <t>Despesas c/Relojoaria Optica Prisma Ltda., 2 Placas</t>
  </si>
  <si>
    <t>Seguro HDI sede LPD - 1ª parcela</t>
  </si>
  <si>
    <t>Despesas c/ Compenssação de Cheque BB</t>
  </si>
  <si>
    <t>Despesas c/Manutenção Purificador de Água</t>
  </si>
  <si>
    <t>Despesas c/ manutenção Hidráulica c/Banheiros</t>
  </si>
  <si>
    <t>Despesas c/Copos c/Água Mineral</t>
  </si>
  <si>
    <t>Escritório Contábil testo</t>
  </si>
  <si>
    <t>PRESTAÇÃO DE CONTAS EM 31 DE ABRIL DE 2.016</t>
  </si>
  <si>
    <t>SALDO CAIXA/ B. BRASIL S/A /UNICRED EM 31/03/2016</t>
  </si>
  <si>
    <t>(+) RECEITAS ABRIL 2016</t>
  </si>
  <si>
    <t>(-) DESPESAS ABRIL 2016</t>
  </si>
  <si>
    <t>SALDO CAIXA/B.BRASIL S/A / UNICRED EM 30/04/2016</t>
  </si>
  <si>
    <t>Serviços Técnicos Administrativos 04/2016</t>
  </si>
  <si>
    <t>Taxa 13 º Jogos de Integração  Municipal dos Idosos</t>
  </si>
  <si>
    <t>Taxa Arbitragem 8º Festival Escolar - Atletismo M/F</t>
  </si>
  <si>
    <t>Taxa Arbitragem Copa Futebol  7 Society - Bairros</t>
  </si>
  <si>
    <t>Taxa Arbitragem Moleque Bom de Bola</t>
  </si>
  <si>
    <t>Taxa Arbitragem Copa Futebol   7 Society Bairros</t>
  </si>
  <si>
    <t>Taxa Arbitrag 13º Jogos de Integração dos Idosos</t>
  </si>
  <si>
    <t>Seguro HDI sede LPD - 2ª parcela</t>
  </si>
  <si>
    <t>Despesa Qualicopy-Carimbo e 20 cópias do Livro de Regras Futebol 7 Society</t>
  </si>
  <si>
    <t>Despesas c/ manutenção Notebook  - Teclado- Quick Inf.</t>
  </si>
  <si>
    <t>Despesas c/Manutenção Micro computador - Bateria,fonte,atualizações</t>
  </si>
  <si>
    <t>Despesas c/Limpeza sede LPD</t>
  </si>
  <si>
    <t>Taxa Arbitragem Moleque Bom de Bola M/F</t>
  </si>
  <si>
    <t>SUPERAVIT DO MÊS</t>
  </si>
  <si>
    <t>PRESTAÇÃO DE CONTAS EM 31 DE MAIO DE 2.016</t>
  </si>
  <si>
    <t>SALDO CAIXA/ B. BRASIL S/A /UNICRED EM 30/04/2016</t>
  </si>
  <si>
    <t>(+) RECEITAS MAIO 2016</t>
  </si>
  <si>
    <t>(-) DESPESAS MAIO 2016</t>
  </si>
  <si>
    <t>SALDO CAIXA/B.BRASIL S/A / UNICRED EM 31/05/2016</t>
  </si>
  <si>
    <t>Serviços Técnicos Administrativos 05/2016</t>
  </si>
  <si>
    <t>Taxa Arbitrag 8º Festival de Atletismo M/F Pomerode</t>
  </si>
  <si>
    <t>Anuidade Federação Catarinense de Futsal - 2016</t>
  </si>
  <si>
    <t>Seguro HDI sede LPD - 3ª parcela</t>
  </si>
  <si>
    <t>Despesas c/Serviços de Terceiros Escritório Contábil Testo 03 e 04/2016</t>
  </si>
  <si>
    <t>PRESTAÇÃO DE CONTAS EM 30 JUNHO DE 2.016</t>
  </si>
  <si>
    <t>SALDO CAIXA/ B. BRASIL S/A /UNICRED EM 31/05/2016</t>
  </si>
  <si>
    <t>(+) RECEITAS JUNHO 2016</t>
  </si>
  <si>
    <t>(-) DESPESAS JUNHO 2016</t>
  </si>
  <si>
    <t>SALDO CAIXA/B.BRASIL S/A / UNICRED EM 30/06/2016</t>
  </si>
  <si>
    <t xml:space="preserve">Taxa Arbitragem 2º Festival de Tenis de Mesa e Xadrez </t>
  </si>
  <si>
    <t>Taxa Certidões Negativas</t>
  </si>
  <si>
    <t>Taxa Anuidade FCF/LPD - 2016 Caramuru, Vera Cruz e Flamengo</t>
  </si>
  <si>
    <t>Taxa Prevenção contra Sinistros - Bombeiros</t>
  </si>
  <si>
    <t>Despesas Kero Cópias -  Regulamento Futebol</t>
  </si>
  <si>
    <t>Taxa Arbitrag  Copa Pomerode Futebol</t>
  </si>
  <si>
    <t>Serviços Técnicos Administrativos 06/2016</t>
  </si>
  <si>
    <t>Despesas c/Serviços de Terceiros Escritório Contábil Testo 05/2016</t>
  </si>
  <si>
    <t>Camisas LPD Árbitros</t>
  </si>
  <si>
    <t>PRESTAÇÃO DE CONTAS EM 30 JULHO DE 2.016</t>
  </si>
  <si>
    <t>SALDO CAIXA/ B. BRASIL S/A /UNICRED EM 30/06/2016</t>
  </si>
  <si>
    <t>(+) RECEITAS JULHO 2016</t>
  </si>
  <si>
    <t>(-) DESPESAS JULHO 2016</t>
  </si>
  <si>
    <t>SALDO CAIXA/B.BRASIL S/A / UNICRED EM 31/07/2016</t>
  </si>
  <si>
    <t>Taxa Anuidade FCF/LPD - 2016 BOTAFOGO</t>
  </si>
  <si>
    <t>Taxa Arbitragem Copa Pomerode de Futebol</t>
  </si>
  <si>
    <t>taxa Arbitragem ARE Flamengo FC Copa Pomerode Futebol</t>
  </si>
  <si>
    <t>Taxa Arbitragem 40º jogos estudantis Pomerode Volei/Futsal</t>
  </si>
  <si>
    <t>Taxa Arbitragem  40º Jogos Estudantis de Pomerode</t>
  </si>
  <si>
    <t>Despesas Impressora Mayer - Súmulas/formulários/fichas</t>
  </si>
  <si>
    <t>Stick Informática - Toner Impressora</t>
  </si>
  <si>
    <t>DM System - Logo Corel - LPD</t>
  </si>
  <si>
    <t>Limpeza Sede LPD</t>
  </si>
  <si>
    <t>Despesas c/Serviços de Terceiros Escritório Contábil Testo 06/2016</t>
  </si>
  <si>
    <t>Serviços Técnicos Administrativos 07/2016</t>
  </si>
  <si>
    <t>Atitude - Adesivo Perfurado janelas sede LPD</t>
  </si>
  <si>
    <t>PRESTAÇÃO DE CONTAS EM 31 AGOSTO DE 2.016</t>
  </si>
  <si>
    <t>SALDO CAIXA/ B. BRASIL S/A /UNICRED EM 31/07/2016</t>
  </si>
  <si>
    <t>(+) RECEITAS AGOSTO 2016</t>
  </si>
  <si>
    <t>(-) DESPESAS AGOSTO 2016</t>
  </si>
  <si>
    <t>SALDO CAIXA/B.BRASIL S/A / UNICRED EM 31/08/2016</t>
  </si>
  <si>
    <t>Taxa Arbitragem Torneio Cruz de Malta</t>
  </si>
  <si>
    <t>Serviços Técnicos Administrativos 08/2016</t>
  </si>
  <si>
    <t>Persianas Horizontais sede LPD</t>
  </si>
  <si>
    <t>Ecoville - Material de limpeza</t>
  </si>
  <si>
    <t>Stick Informática - Fonte ATX - LPD</t>
  </si>
  <si>
    <t>Lojas Dalcanalle - Escrivaninha</t>
  </si>
  <si>
    <t>Taxa Arbitragem  40º Jogos Estudantis de Pomerode - Volei</t>
  </si>
  <si>
    <t>Taxa Arbitragem Futsal Municipal Masc</t>
  </si>
  <si>
    <t>Taxa Arbitragem Festival tenis de Mesa</t>
  </si>
  <si>
    <t>Taxa Arbitragem Festival Xadrez</t>
  </si>
  <si>
    <t>(-) Integralização Cota Capital UNICRED</t>
  </si>
  <si>
    <t>Despesas c/Serviços de Terceiros Escritório Contábil Testo 07/2016</t>
  </si>
  <si>
    <t>PRESTAÇÃO DE CONTAS EM 30 SETEMBRO DE 2.016</t>
  </si>
  <si>
    <t>SALDO CAIXA/ B. BRASIL S/A /UNICRED EM 31/08/2016</t>
  </si>
  <si>
    <t>(+) RECEITAS SETEMBRO 2016</t>
  </si>
  <si>
    <t>(-) DESPESAS SETEMBRO 2016</t>
  </si>
  <si>
    <t>SALDO CAIXA/B.BRASIL S/A / UNICRED EM 30/09/2016</t>
  </si>
  <si>
    <t>Taxa Arbitragem Campeonato Municipal Futsal Masc</t>
  </si>
  <si>
    <t>Taxa Arbitragem Copa Futebol  7 Society - Veteranos</t>
  </si>
  <si>
    <t>Lojas Dalcanalle - Estante e Rack</t>
  </si>
  <si>
    <t>Adesivos Janelas - KeroCópias</t>
  </si>
  <si>
    <t>Auxílio Transportes - Federação Catarinense Futebol</t>
  </si>
  <si>
    <t>Manutenção Elétrica - Alcir Steinert</t>
  </si>
  <si>
    <t>Despesas Autenticação cartório alteração CNPJ</t>
  </si>
  <si>
    <t>Serviços Técnicos Administrativos 09/2016</t>
  </si>
  <si>
    <t>Despesas c/Serviços de Terceiros Escritório Contábil Testo 08/2016</t>
  </si>
  <si>
    <t>Jornal Testo Notícias - Poster Campeão Copa Pomerode</t>
  </si>
  <si>
    <t>PRESTAÇÃO DE CONTAS EM 31 OUTUBRO DE 2.016</t>
  </si>
  <si>
    <t>SALDO CAIXA/ B. BRASIL S/A /UNICRED EM 30/09/2016</t>
  </si>
  <si>
    <t>(+) RECEITAS OUTUBRO  2016</t>
  </si>
  <si>
    <t>(-) DESPESAS OUTUBRO 2016</t>
  </si>
  <si>
    <t>SALDO CAIXA/B.BRASIL S/A / UNICRED EM 31/10/2016</t>
  </si>
  <si>
    <t>Serviços Técnicos Administrativos 10/2016</t>
  </si>
  <si>
    <t>Despesas c/Serviços de Terceiros Escritório Contábil Testo 09/2016</t>
  </si>
  <si>
    <t>Poster Campeão e Vice - Interligas</t>
  </si>
  <si>
    <t>Taxa Limpeza LPD</t>
  </si>
  <si>
    <t>Pilha Telefone sem Fio</t>
  </si>
  <si>
    <t>Styck Informática - 2 cartuchos Tinta Im,pressora</t>
  </si>
  <si>
    <t xml:space="preserve">150 Capinhas Plásticas para Carteirinhas LPD </t>
  </si>
  <si>
    <t>Taxa Arbitragem Futebol 7 Society Masters</t>
  </si>
  <si>
    <t>Taxa Arbitragem Futsal Municipal Feminino</t>
  </si>
  <si>
    <t>Taxa Arbitragem 5ª Copa Vale Europeu Futsal</t>
  </si>
  <si>
    <t>Taxa Arbitragem Futebol  Infantil Regional Masc.</t>
  </si>
  <si>
    <t>Taxa Arbitragem 40º Jogos Estudantis Pom. Futsal M/F</t>
  </si>
  <si>
    <t>Taxa Arbitragem Futsal Menores Floresta</t>
  </si>
  <si>
    <t>Aquisição de 12 Bolas Futebol  -CFC</t>
  </si>
  <si>
    <t>SALDO CAIXA/ B. BRASIL S/A /UNICRED EM 31/10/2016</t>
  </si>
  <si>
    <t>(+) RECEITAS NOVEMBRO  2016</t>
  </si>
  <si>
    <t>(-) DESPESAS NOVEMBRO 2016</t>
  </si>
  <si>
    <t>SALDO CAIXA/B.BRASIL S/A / UNICRED EM 30/11/2016</t>
  </si>
  <si>
    <t>Despesas c/Serviços de Terceiros Escritório Contábil Testo 10/2016</t>
  </si>
  <si>
    <t>Serviços Técnicos Administrativos 11/2016</t>
  </si>
  <si>
    <t>Receita Certidão Negativa</t>
  </si>
  <si>
    <t>Taxa Arbitragem Copa Menores Futebol Masc</t>
  </si>
  <si>
    <t>Taxa Arbitragem Futsal Masc Copa Vale Europeu Adulto</t>
  </si>
  <si>
    <t>Taxa Arbitragem Futeboç 7 Society Veteranos Munic</t>
  </si>
  <si>
    <t>Taxa Arbitragem Futsal Fem Municipal</t>
  </si>
  <si>
    <t>Taxa Arbitragem 40º Jogos Estudantis Pomerode</t>
  </si>
  <si>
    <t>Taxa Arbitragem OLICLUBES</t>
  </si>
  <si>
    <t>Taxa Arbitragem 40º Jogos Estudantis Futsal Pomerode</t>
  </si>
  <si>
    <t>Taxa Arbitragem 40º Jogos Estudantis Pomerode Handebol</t>
  </si>
  <si>
    <t>Taxa Arbitragem 40º Jogos Estudantis Pomerode Punhobol</t>
  </si>
  <si>
    <t>Taxa Arbitragem 40º Jogos Estudantis Pomerode VOLEIBOL</t>
  </si>
  <si>
    <t>Quick Informática - Fonte Notebook</t>
  </si>
  <si>
    <t>Auxilio Transporte FCF e LBF</t>
  </si>
  <si>
    <t>Taxa Limpeza Ortus - Pátio</t>
  </si>
  <si>
    <t>Despesas Água Mineral</t>
  </si>
  <si>
    <t>Despesas c/frete Bolas FCF para LPD</t>
  </si>
  <si>
    <t>Imposto de Renda Retido na Fonte e IOF Banco do Brasil S/A</t>
  </si>
  <si>
    <t>COFINS  ref 09/2016</t>
  </si>
  <si>
    <t>Assinatura Jornal Testo Notícias</t>
  </si>
  <si>
    <t>PRESTAÇÃO DE CONTAS EM 30 NOVEMBRO DE 2.016</t>
  </si>
  <si>
    <t>PRESTAÇÃO DE CONTAS EM 30 DEZEMBRO DE 2.016</t>
  </si>
  <si>
    <t>SALDO CAIXA/ B. BRASIL S/A /UNICRED EM 30/11/2016</t>
  </si>
  <si>
    <t>(+) RECEITAS DEZEMBRO  2016</t>
  </si>
  <si>
    <t>(-) DESPESAS DEZEMBRO 2016</t>
  </si>
  <si>
    <t>SALDO CAIXA/B.BRASIL S/A / UNICRED EM 30/12/2016</t>
  </si>
  <si>
    <t>Serviços Técnicos Administrativos 12/2016</t>
  </si>
  <si>
    <t>COFINS  ref 11/2016</t>
  </si>
  <si>
    <t>Taxa Arbitragem Futebol 7 Society Master Munic</t>
  </si>
  <si>
    <t>Taxa Arbitragem 40º Jogos Estudantis Pomerode - Handebol</t>
  </si>
  <si>
    <t>Taxa Arbitragem OLICLUBES Futebol Masc</t>
  </si>
  <si>
    <t>Multa disciplinar Vera Cruz</t>
  </si>
  <si>
    <t>Taxa Arbitragem LBF - Modalidade Futebol</t>
  </si>
  <si>
    <t>Despesas c/manutenção Site LPD - DM System 11 e 12/2016</t>
  </si>
  <si>
    <t>Mensagem Natina Jornal Testo Notícias</t>
  </si>
  <si>
    <t>Quick Informática - Cartucho HP Preto</t>
  </si>
  <si>
    <t>Taxa Limpeza Sede LPD</t>
  </si>
  <si>
    <t xml:space="preserve">Auxilio Transporte/refeições Velório Presidente FCF </t>
  </si>
  <si>
    <t>Coroa de Flores - Presidente FCF</t>
  </si>
  <si>
    <t xml:space="preserve">Despesas c/Serv de Terceiros Escrit Contábil Testo 50% balanço e 11/2016 </t>
  </si>
  <si>
    <t>Taxa Arbitragem Campeonatos Municipais - Pomerode</t>
  </si>
  <si>
    <t>Taxa Administrativas</t>
  </si>
  <si>
    <t>Taxa Certidoes Negativas</t>
  </si>
  <si>
    <t>Taxa Anuidade Clubes</t>
  </si>
  <si>
    <t>Taxa Arbitragem Campeonatos  Municipais Pomerode</t>
  </si>
  <si>
    <t>Despesas com Federação Catarinense de Futebol</t>
  </si>
  <si>
    <t>Material de expediente</t>
  </si>
  <si>
    <t>Despesas com Manutenção/conservação Patrimonio</t>
  </si>
  <si>
    <t xml:space="preserve">Serviços de terceiros </t>
  </si>
  <si>
    <t>Despesas c/Transportes</t>
  </si>
  <si>
    <t>Despesas com Seguro Patrimonial</t>
  </si>
  <si>
    <t>Despesas c/ Correios</t>
  </si>
  <si>
    <t>Taxa Alvará de Bombeiros</t>
  </si>
  <si>
    <t>Despesas Tributárias (IRRF/IOF/COFINS)</t>
  </si>
  <si>
    <t>Manut. de Cta. Correntes Banco do Brasil/UNICRED</t>
  </si>
  <si>
    <t>FLUXO DE CAIXA  LIGA POMERODENSE DE DESPORTOS</t>
  </si>
  <si>
    <t>RELATÓRIO ANUAL PRESTAÇÃO DE CONTAS  DE  2.016</t>
  </si>
  <si>
    <t>Despesas c/Jornais</t>
  </si>
  <si>
    <t>Outras Despesas Operacinais</t>
  </si>
  <si>
    <t>(+) RECEITAS  2016</t>
  </si>
  <si>
    <t>(-) DESPESAS /2016</t>
  </si>
  <si>
    <t>SALDO CAIXA/B.BRASIL S/A / UNICRED EM 31/12/2016</t>
  </si>
  <si>
    <t>Aquisição de Imobilizado</t>
  </si>
  <si>
    <t>Quotas de Capital UNICRED</t>
  </si>
  <si>
    <t>DEFICIT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</si>
</sst>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0" fillId="0" borderId="0" xfId="0" applyFill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5" fillId="0" borderId="0" xfId="0" applyFont="1" applyBorder="1" applyAlignment="1"/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4" fontId="7" fillId="0" borderId="0" xfId="0" applyNumberFormat="1" applyFont="1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opLeftCell="A10" workbookViewId="0">
      <selection activeCell="B15" sqref="B1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21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2</v>
      </c>
      <c r="C5" s="7"/>
      <c r="D5" s="14"/>
      <c r="E5" s="7"/>
      <c r="F5" s="7"/>
      <c r="G5" s="15">
        <v>434.72</v>
      </c>
    </row>
    <row r="6" spans="1:11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434.72</v>
      </c>
    </row>
    <row r="7" spans="1:11" ht="18.75" x14ac:dyDescent="0.3">
      <c r="A7" s="20" t="s">
        <v>4</v>
      </c>
      <c r="B7" s="21"/>
      <c r="C7" s="3"/>
      <c r="D7" s="22"/>
      <c r="E7" s="3"/>
      <c r="F7" s="3"/>
      <c r="G7" s="4"/>
    </row>
    <row r="8" spans="1:11" x14ac:dyDescent="0.25">
      <c r="A8" s="13"/>
      <c r="B8" s="23" t="s">
        <v>19</v>
      </c>
      <c r="C8" s="7"/>
      <c r="D8" s="14"/>
      <c r="E8" s="7"/>
      <c r="F8" s="7"/>
      <c r="G8" s="15">
        <v>585</v>
      </c>
    </row>
    <row r="9" spans="1:11" x14ac:dyDescent="0.25">
      <c r="A9" s="13"/>
      <c r="B9" s="23" t="s">
        <v>23</v>
      </c>
      <c r="C9" s="7"/>
      <c r="D9" s="14"/>
      <c r="E9" s="7"/>
      <c r="F9" s="7"/>
      <c r="G9" s="15">
        <v>100</v>
      </c>
      <c r="K9" t="s">
        <v>22</v>
      </c>
    </row>
    <row r="10" spans="1:11" x14ac:dyDescent="0.25">
      <c r="A10" s="13"/>
      <c r="B10" s="23" t="s">
        <v>24</v>
      </c>
      <c r="C10" s="7"/>
      <c r="D10" s="14"/>
      <c r="E10" s="7"/>
      <c r="F10" s="7"/>
      <c r="G10" s="15">
        <v>269</v>
      </c>
    </row>
    <row r="11" spans="1:11" x14ac:dyDescent="0.25">
      <c r="A11" s="13"/>
      <c r="B11" s="23" t="s">
        <v>20</v>
      </c>
      <c r="C11" s="7"/>
      <c r="D11" s="14"/>
      <c r="E11" s="7"/>
      <c r="F11" s="7"/>
      <c r="G11" s="15">
        <v>965</v>
      </c>
    </row>
    <row r="12" spans="1:11" x14ac:dyDescent="0.25">
      <c r="A12" s="13"/>
      <c r="B12" s="23" t="s">
        <v>25</v>
      </c>
      <c r="C12" s="7"/>
      <c r="D12" s="14"/>
      <c r="E12" s="7"/>
      <c r="F12" s="7"/>
      <c r="G12" s="15">
        <v>60</v>
      </c>
    </row>
    <row r="13" spans="1:11" x14ac:dyDescent="0.25">
      <c r="A13" s="13"/>
      <c r="B13" s="23" t="s">
        <v>5</v>
      </c>
      <c r="C13" s="7"/>
      <c r="D13" s="14"/>
      <c r="E13" s="7"/>
      <c r="F13" s="7"/>
      <c r="G13" s="15">
        <v>79.989999999999995</v>
      </c>
    </row>
    <row r="14" spans="1:11" x14ac:dyDescent="0.25">
      <c r="A14" s="13"/>
      <c r="B14" s="23" t="s">
        <v>6</v>
      </c>
      <c r="C14" s="7"/>
      <c r="D14" s="14"/>
      <c r="E14" s="7"/>
      <c r="F14" s="7"/>
      <c r="G14" s="15">
        <v>32.5</v>
      </c>
    </row>
    <row r="15" spans="1:11" x14ac:dyDescent="0.25">
      <c r="A15" s="13"/>
      <c r="B15" s="23" t="s">
        <v>26</v>
      </c>
      <c r="C15" s="7"/>
      <c r="D15" s="14"/>
      <c r="E15" s="7"/>
      <c r="F15" s="7"/>
      <c r="G15" s="15">
        <v>17.510000000000002</v>
      </c>
    </row>
    <row r="16" spans="1:11" x14ac:dyDescent="0.25">
      <c r="A16" s="13"/>
      <c r="B16" s="23" t="s">
        <v>7</v>
      </c>
      <c r="C16" s="7"/>
      <c r="D16" s="14"/>
      <c r="E16" s="7"/>
      <c r="F16" s="7"/>
      <c r="G16" s="15">
        <v>15.14</v>
      </c>
    </row>
    <row r="17" spans="1:7" ht="15.75" x14ac:dyDescent="0.25">
      <c r="A17" s="13"/>
      <c r="B17" s="24" t="s">
        <v>3</v>
      </c>
      <c r="C17" s="25"/>
      <c r="D17" s="14"/>
      <c r="E17" s="7"/>
      <c r="F17" s="7"/>
      <c r="G17" s="26">
        <f>SUM(G8:G16)</f>
        <v>2124.14</v>
      </c>
    </row>
    <row r="18" spans="1:7" ht="19.5" thickBot="1" x14ac:dyDescent="0.35">
      <c r="A18" s="42" t="s">
        <v>8</v>
      </c>
      <c r="B18" s="43"/>
      <c r="C18" s="27"/>
      <c r="D18" s="28"/>
      <c r="E18" s="29"/>
      <c r="F18" s="29"/>
      <c r="G18" s="30">
        <f>G6-G17</f>
        <v>-1689.4199999999998</v>
      </c>
    </row>
    <row r="19" spans="1:7" ht="18.75" x14ac:dyDescent="0.3">
      <c r="A19" s="31" t="s">
        <v>9</v>
      </c>
      <c r="B19" s="32"/>
      <c r="C19" s="32"/>
      <c r="D19" s="32"/>
      <c r="E19" s="33"/>
      <c r="F19" s="33"/>
      <c r="G19" s="34"/>
    </row>
    <row r="20" spans="1:7" ht="15.75" x14ac:dyDescent="0.25">
      <c r="A20" s="35" t="s">
        <v>15</v>
      </c>
      <c r="B20" s="24"/>
      <c r="C20" s="24"/>
      <c r="D20" s="14"/>
      <c r="E20" s="7"/>
      <c r="F20" s="7"/>
      <c r="G20" s="26">
        <v>53429.9</v>
      </c>
    </row>
    <row r="21" spans="1:7" ht="15.75" x14ac:dyDescent="0.25">
      <c r="A21" s="35"/>
      <c r="B21" s="24" t="s">
        <v>16</v>
      </c>
      <c r="C21" s="24"/>
      <c r="D21" s="14"/>
      <c r="E21" s="7"/>
      <c r="F21" s="7"/>
      <c r="G21" s="26">
        <v>434.72</v>
      </c>
    </row>
    <row r="22" spans="1:7" ht="15.75" x14ac:dyDescent="0.25">
      <c r="A22" s="35"/>
      <c r="B22" s="24" t="s">
        <v>17</v>
      </c>
      <c r="C22" s="24"/>
      <c r="D22" s="14"/>
      <c r="E22" s="7"/>
      <c r="F22" s="7"/>
      <c r="G22" s="26">
        <v>2124.14</v>
      </c>
    </row>
    <row r="23" spans="1:7" ht="15.75" x14ac:dyDescent="0.25">
      <c r="A23" s="35"/>
      <c r="B23" s="24" t="s">
        <v>14</v>
      </c>
      <c r="C23" s="24"/>
      <c r="D23" s="14"/>
      <c r="E23" s="7"/>
      <c r="F23" s="7"/>
      <c r="G23" s="26">
        <v>0</v>
      </c>
    </row>
    <row r="24" spans="1:7" ht="16.5" thickBot="1" x14ac:dyDescent="0.3">
      <c r="A24" s="36" t="s">
        <v>18</v>
      </c>
      <c r="B24" s="17"/>
      <c r="C24" s="17"/>
      <c r="D24" s="28"/>
      <c r="E24" s="29"/>
      <c r="F24" s="29"/>
      <c r="G24" s="19">
        <f>G20+G21-G22-G23</f>
        <v>51740.480000000003</v>
      </c>
    </row>
    <row r="25" spans="1:7" x14ac:dyDescent="0.25">
      <c r="A25" s="7"/>
      <c r="B25" s="37" t="s">
        <v>10</v>
      </c>
      <c r="C25" s="37"/>
      <c r="D25" s="7"/>
      <c r="E25" s="44" t="s">
        <v>11</v>
      </c>
      <c r="F25" s="44"/>
      <c r="G25" s="7"/>
    </row>
    <row r="26" spans="1:7" x14ac:dyDescent="0.25">
      <c r="A26" s="7"/>
      <c r="B26" s="37" t="s">
        <v>12</v>
      </c>
      <c r="C26" s="37"/>
      <c r="D26" s="7"/>
      <c r="E26" s="45" t="s">
        <v>13</v>
      </c>
      <c r="F26" s="45"/>
      <c r="G26" s="7"/>
    </row>
  </sheetData>
  <mergeCells count="3">
    <mergeCell ref="A18:B18"/>
    <mergeCell ref="E25:F25"/>
    <mergeCell ref="E26:F26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22" workbookViewId="0">
      <selection activeCell="K10"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27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2</v>
      </c>
      <c r="C5" s="7"/>
      <c r="D5" s="14"/>
      <c r="E5" s="7"/>
      <c r="F5" s="7"/>
      <c r="G5" s="15">
        <v>347.21</v>
      </c>
    </row>
    <row r="6" spans="1:11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347.21</v>
      </c>
    </row>
    <row r="7" spans="1:11" ht="18.75" x14ac:dyDescent="0.3">
      <c r="A7" s="20" t="s">
        <v>4</v>
      </c>
      <c r="B7" s="21"/>
      <c r="C7" s="3"/>
      <c r="D7" s="22"/>
      <c r="E7" s="3"/>
      <c r="F7" s="3"/>
      <c r="G7" s="4"/>
    </row>
    <row r="8" spans="1:11" x14ac:dyDescent="0.25">
      <c r="A8" s="13"/>
      <c r="B8" s="23" t="s">
        <v>28</v>
      </c>
      <c r="C8" s="7"/>
      <c r="D8" s="14"/>
      <c r="E8" s="7"/>
      <c r="F8" s="7"/>
      <c r="G8" s="15">
        <v>390</v>
      </c>
    </row>
    <row r="9" spans="1:11" x14ac:dyDescent="0.25">
      <c r="A9" s="13"/>
      <c r="B9" s="23" t="s">
        <v>29</v>
      </c>
      <c r="C9" s="7"/>
      <c r="D9" s="14"/>
      <c r="E9" s="7"/>
      <c r="F9" s="7"/>
      <c r="G9" s="15">
        <v>150</v>
      </c>
      <c r="K9" t="s">
        <v>22</v>
      </c>
    </row>
    <row r="10" spans="1:11" x14ac:dyDescent="0.25">
      <c r="A10" s="13"/>
      <c r="B10" s="23" t="s">
        <v>34</v>
      </c>
      <c r="C10" s="7"/>
      <c r="D10" s="14"/>
      <c r="E10" s="7"/>
      <c r="F10" s="7"/>
      <c r="G10" s="15">
        <v>435</v>
      </c>
    </row>
    <row r="11" spans="1:11" x14ac:dyDescent="0.25">
      <c r="A11" s="13"/>
      <c r="B11" s="23" t="s">
        <v>42</v>
      </c>
      <c r="C11" s="7"/>
      <c r="D11" s="14"/>
      <c r="E11" s="7"/>
      <c r="F11" s="7"/>
      <c r="G11" s="15">
        <v>965</v>
      </c>
    </row>
    <row r="12" spans="1:11" x14ac:dyDescent="0.25">
      <c r="A12" s="13"/>
      <c r="B12" s="23" t="s">
        <v>37</v>
      </c>
      <c r="C12" s="7"/>
      <c r="D12" s="14"/>
      <c r="E12" s="7"/>
      <c r="F12" s="7"/>
      <c r="G12" s="15">
        <v>210.5</v>
      </c>
    </row>
    <row r="13" spans="1:11" x14ac:dyDescent="0.25">
      <c r="A13" s="13"/>
      <c r="B13" s="23" t="s">
        <v>32</v>
      </c>
      <c r="C13" s="7"/>
      <c r="D13" s="14"/>
      <c r="E13" s="7"/>
      <c r="F13" s="7"/>
      <c r="G13" s="15">
        <v>160</v>
      </c>
    </row>
    <row r="14" spans="1:11" x14ac:dyDescent="0.25">
      <c r="A14" s="13"/>
      <c r="B14" s="23" t="s">
        <v>33</v>
      </c>
      <c r="C14" s="7"/>
      <c r="D14" s="14"/>
      <c r="E14" s="7"/>
      <c r="F14" s="7"/>
      <c r="G14" s="15">
        <v>61.7</v>
      </c>
    </row>
    <row r="15" spans="1:11" x14ac:dyDescent="0.25">
      <c r="A15" s="13"/>
      <c r="B15" s="23" t="s">
        <v>31</v>
      </c>
      <c r="C15" s="7"/>
      <c r="D15" s="14"/>
      <c r="E15" s="7"/>
      <c r="F15" s="7"/>
      <c r="G15" s="15">
        <v>60</v>
      </c>
    </row>
    <row r="16" spans="1:11" x14ac:dyDescent="0.25">
      <c r="A16" s="13"/>
      <c r="B16" s="23" t="s">
        <v>35</v>
      </c>
      <c r="C16" s="7"/>
      <c r="D16" s="14"/>
      <c r="E16" s="7"/>
      <c r="F16" s="7"/>
      <c r="G16" s="15">
        <v>81.349999999999994</v>
      </c>
    </row>
    <row r="17" spans="1:7" x14ac:dyDescent="0.25">
      <c r="A17" s="13"/>
      <c r="B17" s="23" t="s">
        <v>30</v>
      </c>
      <c r="C17" s="7"/>
      <c r="D17" s="14"/>
      <c r="E17" s="7"/>
      <c r="F17" s="7"/>
      <c r="G17" s="15">
        <v>104</v>
      </c>
    </row>
    <row r="18" spans="1:7" x14ac:dyDescent="0.25">
      <c r="A18" s="13"/>
      <c r="B18" s="23" t="s">
        <v>36</v>
      </c>
      <c r="C18" s="7"/>
      <c r="D18" s="14"/>
      <c r="E18" s="7"/>
      <c r="F18" s="7"/>
      <c r="G18" s="15">
        <v>15</v>
      </c>
    </row>
    <row r="19" spans="1:7" x14ac:dyDescent="0.25">
      <c r="A19" s="13"/>
      <c r="B19" s="23" t="s">
        <v>6</v>
      </c>
      <c r="C19" s="7"/>
      <c r="D19" s="14"/>
      <c r="E19" s="7"/>
      <c r="F19" s="7"/>
      <c r="G19" s="15">
        <v>70.930000000000007</v>
      </c>
    </row>
    <row r="20" spans="1:7" x14ac:dyDescent="0.25">
      <c r="A20" s="13"/>
      <c r="B20" s="23" t="s">
        <v>26</v>
      </c>
      <c r="C20" s="7"/>
      <c r="D20" s="14"/>
      <c r="E20" s="7"/>
      <c r="F20" s="7"/>
      <c r="G20" s="15">
        <v>17.39</v>
      </c>
    </row>
    <row r="21" spans="1:7" x14ac:dyDescent="0.25">
      <c r="A21" s="13"/>
      <c r="B21" s="23" t="s">
        <v>7</v>
      </c>
      <c r="C21" s="7"/>
      <c r="D21" s="14"/>
      <c r="E21" s="7"/>
      <c r="F21" s="7"/>
      <c r="G21" s="15">
        <v>19.309999999999999</v>
      </c>
    </row>
    <row r="22" spans="1:7" ht="15.75" x14ac:dyDescent="0.25">
      <c r="A22" s="13"/>
      <c r="B22" s="24" t="s">
        <v>3</v>
      </c>
      <c r="C22" s="25"/>
      <c r="D22" s="14"/>
      <c r="E22" s="7"/>
      <c r="F22" s="7"/>
      <c r="G22" s="26">
        <f>SUM(G8:G21)</f>
        <v>2740.1799999999994</v>
      </c>
    </row>
    <row r="23" spans="1:7" ht="19.5" thickBot="1" x14ac:dyDescent="0.35">
      <c r="A23" s="42" t="s">
        <v>8</v>
      </c>
      <c r="B23" s="43"/>
      <c r="C23" s="27"/>
      <c r="D23" s="28"/>
      <c r="E23" s="29"/>
      <c r="F23" s="29"/>
      <c r="G23" s="30">
        <f>G6-G22</f>
        <v>-2392.9699999999993</v>
      </c>
    </row>
    <row r="24" spans="1:7" ht="18.75" x14ac:dyDescent="0.3">
      <c r="A24" s="31" t="s">
        <v>9</v>
      </c>
      <c r="B24" s="32"/>
      <c r="C24" s="32"/>
      <c r="D24" s="32"/>
      <c r="E24" s="33"/>
      <c r="F24" s="33"/>
      <c r="G24" s="34"/>
    </row>
    <row r="25" spans="1:7" ht="15.75" x14ac:dyDescent="0.25">
      <c r="A25" s="35" t="s">
        <v>38</v>
      </c>
      <c r="B25" s="24"/>
      <c r="C25" s="24"/>
      <c r="D25" s="14"/>
      <c r="E25" s="7"/>
      <c r="F25" s="7"/>
      <c r="G25" s="26">
        <v>51740.480000000003</v>
      </c>
    </row>
    <row r="26" spans="1:7" ht="15.75" x14ac:dyDescent="0.25">
      <c r="A26" s="35"/>
      <c r="B26" s="24" t="s">
        <v>39</v>
      </c>
      <c r="C26" s="24"/>
      <c r="D26" s="14"/>
      <c r="E26" s="7"/>
      <c r="F26" s="7"/>
      <c r="G26" s="26">
        <v>347.21</v>
      </c>
    </row>
    <row r="27" spans="1:7" ht="15.75" x14ac:dyDescent="0.25">
      <c r="A27" s="35"/>
      <c r="B27" s="24" t="s">
        <v>40</v>
      </c>
      <c r="C27" s="24"/>
      <c r="D27" s="14"/>
      <c r="E27" s="7"/>
      <c r="F27" s="7"/>
      <c r="G27" s="26">
        <v>2740.18</v>
      </c>
    </row>
    <row r="28" spans="1:7" ht="15.75" x14ac:dyDescent="0.25">
      <c r="A28" s="35"/>
      <c r="B28" s="24" t="s">
        <v>14</v>
      </c>
      <c r="C28" s="24"/>
      <c r="D28" s="14"/>
      <c r="E28" s="7"/>
      <c r="F28" s="7"/>
      <c r="G28" s="26">
        <v>60</v>
      </c>
    </row>
    <row r="29" spans="1:7" ht="16.5" thickBot="1" x14ac:dyDescent="0.3">
      <c r="A29" s="36" t="s">
        <v>41</v>
      </c>
      <c r="B29" s="17"/>
      <c r="C29" s="17"/>
      <c r="D29" s="28"/>
      <c r="E29" s="29"/>
      <c r="F29" s="29"/>
      <c r="G29" s="19">
        <f>G25+G26-G27-G28</f>
        <v>49287.51</v>
      </c>
    </row>
    <row r="30" spans="1:7" x14ac:dyDescent="0.25">
      <c r="A30" s="7"/>
      <c r="B30" s="37" t="s">
        <v>10</v>
      </c>
      <c r="C30" s="37"/>
      <c r="D30" s="7"/>
      <c r="E30" s="44" t="s">
        <v>11</v>
      </c>
      <c r="F30" s="44"/>
      <c r="G30" s="7"/>
    </row>
    <row r="31" spans="1:7" x14ac:dyDescent="0.25">
      <c r="A31" s="7"/>
      <c r="B31" s="37" t="s">
        <v>12</v>
      </c>
      <c r="C31" s="37"/>
      <c r="D31" s="7"/>
      <c r="E31" s="45" t="s">
        <v>13</v>
      </c>
      <c r="F31" s="45"/>
      <c r="G31" s="7"/>
    </row>
  </sheetData>
  <mergeCells count="3">
    <mergeCell ref="A23:B23"/>
    <mergeCell ref="E30:F30"/>
    <mergeCell ref="E31:F3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25"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43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52</v>
      </c>
      <c r="C5" s="7"/>
      <c r="D5" s="14"/>
      <c r="E5" s="7"/>
      <c r="F5" s="7"/>
      <c r="G5" s="15">
        <v>4400</v>
      </c>
    </row>
    <row r="6" spans="1:11" x14ac:dyDescent="0.25">
      <c r="A6" s="13"/>
      <c r="B6" s="7" t="s">
        <v>51</v>
      </c>
      <c r="C6" s="7"/>
      <c r="D6" s="14"/>
      <c r="E6" s="7"/>
      <c r="F6" s="7"/>
      <c r="G6" s="15">
        <v>660</v>
      </c>
    </row>
    <row r="7" spans="1:11" x14ac:dyDescent="0.25">
      <c r="A7" s="13"/>
      <c r="B7" s="7" t="s">
        <v>50</v>
      </c>
      <c r="C7" s="7"/>
      <c r="D7" s="14"/>
      <c r="E7" s="7"/>
      <c r="F7" s="7"/>
      <c r="G7" s="15">
        <v>200</v>
      </c>
    </row>
    <row r="8" spans="1:11" x14ac:dyDescent="0.25">
      <c r="A8" s="13"/>
      <c r="B8" s="7" t="s">
        <v>49</v>
      </c>
      <c r="C8" s="7"/>
      <c r="D8" s="14"/>
      <c r="E8" s="7"/>
      <c r="F8" s="7"/>
      <c r="G8" s="15">
        <v>330</v>
      </c>
    </row>
    <row r="9" spans="1:11" x14ac:dyDescent="0.25">
      <c r="A9" s="13"/>
      <c r="B9" s="7" t="s">
        <v>2</v>
      </c>
      <c r="C9" s="7"/>
      <c r="D9" s="14"/>
      <c r="E9" s="7"/>
      <c r="F9" s="7"/>
      <c r="G9" s="15">
        <v>390.13</v>
      </c>
    </row>
    <row r="10" spans="1:11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5980.13</v>
      </c>
    </row>
    <row r="11" spans="1:11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11" ht="18.75" x14ac:dyDescent="0.3">
      <c r="A12" s="5"/>
      <c r="B12" s="38" t="s">
        <v>22</v>
      </c>
      <c r="C12" s="7"/>
      <c r="D12" s="14"/>
      <c r="E12" s="7"/>
      <c r="F12" s="7"/>
      <c r="G12" s="8" t="s">
        <v>22</v>
      </c>
    </row>
    <row r="13" spans="1:11" x14ac:dyDescent="0.25">
      <c r="A13" s="13"/>
      <c r="B13" s="23" t="s">
        <v>53</v>
      </c>
      <c r="C13" s="7"/>
      <c r="D13" s="14"/>
      <c r="E13" s="7"/>
      <c r="F13" s="7"/>
      <c r="G13" s="15">
        <v>3500</v>
      </c>
    </row>
    <row r="14" spans="1:11" x14ac:dyDescent="0.25">
      <c r="A14" s="13"/>
      <c r="B14" s="23" t="s">
        <v>54</v>
      </c>
      <c r="C14" s="7"/>
      <c r="D14" s="14"/>
      <c r="E14" s="7"/>
      <c r="F14" s="7"/>
      <c r="G14" s="15">
        <v>660</v>
      </c>
    </row>
    <row r="15" spans="1:11" x14ac:dyDescent="0.25">
      <c r="A15" s="13"/>
      <c r="B15" s="23" t="s">
        <v>55</v>
      </c>
      <c r="C15" s="7"/>
      <c r="D15" s="14"/>
      <c r="E15" s="7"/>
      <c r="F15" s="7"/>
      <c r="G15" s="15">
        <v>206.3</v>
      </c>
      <c r="K15" t="s">
        <v>22</v>
      </c>
    </row>
    <row r="16" spans="1:11" x14ac:dyDescent="0.25">
      <c r="A16" s="13"/>
      <c r="B16" s="23" t="s">
        <v>57</v>
      </c>
      <c r="C16" s="7"/>
      <c r="D16" s="14"/>
      <c r="E16" s="7"/>
      <c r="F16" s="7"/>
      <c r="G16" s="15">
        <v>390</v>
      </c>
    </row>
    <row r="17" spans="1:7" x14ac:dyDescent="0.25">
      <c r="A17" s="13"/>
      <c r="B17" s="23" t="s">
        <v>48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58</v>
      </c>
      <c r="C18" s="7"/>
      <c r="D18" s="14"/>
      <c r="E18" s="7"/>
      <c r="F18" s="7"/>
      <c r="G18" s="15">
        <v>164</v>
      </c>
    </row>
    <row r="19" spans="1:7" x14ac:dyDescent="0.25">
      <c r="A19" s="13"/>
      <c r="B19" s="23" t="s">
        <v>61</v>
      </c>
      <c r="C19" s="7"/>
      <c r="D19" s="14"/>
      <c r="E19" s="7"/>
      <c r="F19" s="7"/>
      <c r="G19" s="15">
        <v>305</v>
      </c>
    </row>
    <row r="20" spans="1:7" x14ac:dyDescent="0.25">
      <c r="A20" s="13"/>
      <c r="B20" s="23" t="s">
        <v>59</v>
      </c>
      <c r="C20" s="7"/>
      <c r="D20" s="14"/>
      <c r="E20" s="7"/>
      <c r="F20" s="7"/>
      <c r="G20" s="15">
        <v>129.91</v>
      </c>
    </row>
    <row r="21" spans="1:7" x14ac:dyDescent="0.25">
      <c r="A21" s="13"/>
      <c r="B21" s="23" t="s">
        <v>62</v>
      </c>
      <c r="C21" s="7"/>
      <c r="D21" s="14"/>
      <c r="E21" s="7"/>
      <c r="F21" s="7"/>
      <c r="G21" s="15">
        <v>97.8</v>
      </c>
    </row>
    <row r="22" spans="1:7" x14ac:dyDescent="0.25">
      <c r="A22" s="13"/>
      <c r="B22" s="23" t="s">
        <v>63</v>
      </c>
      <c r="C22" s="7"/>
      <c r="D22" s="14"/>
      <c r="E22" s="7"/>
      <c r="F22" s="7"/>
      <c r="G22" s="15">
        <v>65</v>
      </c>
    </row>
    <row r="23" spans="1:7" x14ac:dyDescent="0.25">
      <c r="A23" s="13"/>
      <c r="B23" s="23" t="s">
        <v>30</v>
      </c>
      <c r="C23" s="7"/>
      <c r="D23" s="14"/>
      <c r="E23" s="7"/>
      <c r="F23" s="7"/>
      <c r="G23" s="15">
        <v>104</v>
      </c>
    </row>
    <row r="24" spans="1:7" x14ac:dyDescent="0.25">
      <c r="A24" s="13"/>
      <c r="B24" s="23" t="s">
        <v>56</v>
      </c>
      <c r="C24" s="7"/>
      <c r="D24" s="14"/>
      <c r="E24" s="7"/>
      <c r="F24" s="7"/>
      <c r="G24" s="15">
        <v>24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35.1</v>
      </c>
    </row>
    <row r="26" spans="1:7" x14ac:dyDescent="0.25">
      <c r="A26" s="13"/>
      <c r="B26" s="23" t="s">
        <v>60</v>
      </c>
      <c r="C26" s="7"/>
      <c r="D26" s="14"/>
      <c r="E26" s="7"/>
      <c r="F26" s="7"/>
      <c r="G26" s="15">
        <v>5.4</v>
      </c>
    </row>
    <row r="27" spans="1:7" x14ac:dyDescent="0.25">
      <c r="A27" s="13"/>
      <c r="B27" s="23" t="s">
        <v>26</v>
      </c>
      <c r="C27" s="7"/>
      <c r="D27" s="14"/>
      <c r="E27" s="7"/>
      <c r="F27" s="7"/>
      <c r="G27" s="15">
        <v>13.89</v>
      </c>
    </row>
    <row r="28" spans="1:7" x14ac:dyDescent="0.25">
      <c r="A28" s="13"/>
      <c r="B28" s="23" t="s">
        <v>7</v>
      </c>
      <c r="C28" s="7"/>
      <c r="D28" s="14"/>
      <c r="E28" s="7"/>
      <c r="F28" s="7"/>
      <c r="G28" s="15">
        <v>46.25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6811.6500000000005</v>
      </c>
    </row>
    <row r="30" spans="1:7" ht="19.5" thickBot="1" x14ac:dyDescent="0.35">
      <c r="A30" s="42" t="s">
        <v>8</v>
      </c>
      <c r="B30" s="43"/>
      <c r="C30" s="27"/>
      <c r="D30" s="28"/>
      <c r="E30" s="29"/>
      <c r="F30" s="29"/>
      <c r="G30" s="30">
        <f>G10-G29</f>
        <v>-831.52000000000044</v>
      </c>
    </row>
    <row r="31" spans="1:7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44</v>
      </c>
      <c r="B32" s="24"/>
      <c r="C32" s="24"/>
      <c r="D32" s="14"/>
      <c r="E32" s="7"/>
      <c r="F32" s="7"/>
      <c r="G32" s="26">
        <v>49287.51</v>
      </c>
    </row>
    <row r="33" spans="1:7" ht="15.75" x14ac:dyDescent="0.25">
      <c r="A33" s="35"/>
      <c r="B33" s="24" t="s">
        <v>45</v>
      </c>
      <c r="C33" s="24"/>
      <c r="D33" s="14"/>
      <c r="E33" s="7"/>
      <c r="F33" s="7"/>
      <c r="G33" s="26">
        <v>5980.13</v>
      </c>
    </row>
    <row r="34" spans="1:7" ht="15.75" x14ac:dyDescent="0.25">
      <c r="A34" s="35"/>
      <c r="B34" s="24" t="s">
        <v>46</v>
      </c>
      <c r="C34" s="24"/>
      <c r="D34" s="14"/>
      <c r="E34" s="7"/>
      <c r="F34" s="7"/>
      <c r="G34" s="26">
        <v>6811.65</v>
      </c>
    </row>
    <row r="35" spans="1:7" ht="15.75" x14ac:dyDescent="0.25">
      <c r="A35" s="35"/>
      <c r="B35" s="24" t="s">
        <v>14</v>
      </c>
      <c r="C35" s="24"/>
      <c r="D35" s="14"/>
      <c r="E35" s="7"/>
      <c r="F35" s="7"/>
      <c r="G35" s="26">
        <v>30</v>
      </c>
    </row>
    <row r="36" spans="1:7" ht="16.5" thickBot="1" x14ac:dyDescent="0.3">
      <c r="A36" s="36" t="s">
        <v>47</v>
      </c>
      <c r="B36" s="17"/>
      <c r="C36" s="17"/>
      <c r="D36" s="28"/>
      <c r="E36" s="29"/>
      <c r="F36" s="29"/>
      <c r="G36" s="19">
        <f>G32+G33-G34-G35</f>
        <v>48425.99</v>
      </c>
    </row>
    <row r="37" spans="1:7" x14ac:dyDescent="0.25">
      <c r="A37" s="7"/>
      <c r="B37" s="37" t="s">
        <v>64</v>
      </c>
      <c r="C37" s="37"/>
      <c r="D37" s="7"/>
      <c r="E37" s="44" t="s">
        <v>10</v>
      </c>
      <c r="F37" s="44"/>
      <c r="G37" s="7"/>
    </row>
    <row r="38" spans="1:7" x14ac:dyDescent="0.25">
      <c r="A38" s="7"/>
      <c r="B38" s="37" t="s">
        <v>22</v>
      </c>
      <c r="C38" s="37"/>
      <c r="D38" s="7"/>
      <c r="E38" s="45" t="s">
        <v>13</v>
      </c>
      <c r="F38" s="45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19" workbookViewId="0">
      <selection activeCell="G35" sqref="G3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65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75</v>
      </c>
      <c r="C5" s="7"/>
      <c r="D5" s="14"/>
      <c r="E5" s="7"/>
      <c r="F5" s="7"/>
      <c r="G5" s="15">
        <v>12650</v>
      </c>
    </row>
    <row r="6" spans="1:7" x14ac:dyDescent="0.25">
      <c r="A6" s="13"/>
      <c r="B6" s="7" t="s">
        <v>82</v>
      </c>
      <c r="C6" s="7"/>
      <c r="D6" s="14"/>
      <c r="E6" s="7"/>
      <c r="F6" s="7"/>
      <c r="G6" s="15">
        <v>6200</v>
      </c>
    </row>
    <row r="7" spans="1:7" x14ac:dyDescent="0.25">
      <c r="A7" s="13"/>
      <c r="B7" s="7" t="s">
        <v>71</v>
      </c>
      <c r="C7" s="7"/>
      <c r="D7" s="14"/>
      <c r="E7" s="7"/>
      <c r="F7" s="7"/>
      <c r="G7" s="15">
        <v>300</v>
      </c>
    </row>
    <row r="8" spans="1:7" x14ac:dyDescent="0.25">
      <c r="A8" s="13"/>
      <c r="B8" s="7" t="s">
        <v>72</v>
      </c>
      <c r="C8" s="7"/>
      <c r="D8" s="14"/>
      <c r="E8" s="7"/>
      <c r="F8" s="7"/>
      <c r="G8" s="15">
        <v>2240</v>
      </c>
    </row>
    <row r="9" spans="1:7" x14ac:dyDescent="0.25">
      <c r="A9" s="13"/>
      <c r="B9" s="7" t="s">
        <v>2</v>
      </c>
      <c r="C9" s="7"/>
      <c r="D9" s="14"/>
      <c r="E9" s="7"/>
      <c r="F9" s="7"/>
      <c r="G9" s="15">
        <v>370.59</v>
      </c>
    </row>
    <row r="10" spans="1:7" ht="16.5" thickBot="1" x14ac:dyDescent="0.3">
      <c r="A10" s="16"/>
      <c r="B10" s="17" t="s">
        <v>3</v>
      </c>
      <c r="C10" s="17"/>
      <c r="D10" s="18"/>
      <c r="E10" s="18"/>
      <c r="F10" s="18"/>
      <c r="G10" s="19">
        <f>SUM(G4:G9)</f>
        <v>21760.59</v>
      </c>
    </row>
    <row r="11" spans="1:7" ht="18.75" x14ac:dyDescent="0.3">
      <c r="A11" s="20" t="s">
        <v>4</v>
      </c>
      <c r="B11" s="21"/>
      <c r="C11" s="3"/>
      <c r="D11" s="22"/>
      <c r="E11" s="3"/>
      <c r="F11" s="3"/>
      <c r="G11" s="4"/>
    </row>
    <row r="12" spans="1:7" ht="18.75" x14ac:dyDescent="0.3">
      <c r="A12" s="5"/>
      <c r="B12" s="38" t="s">
        <v>22</v>
      </c>
      <c r="C12" s="7"/>
      <c r="D12" s="14"/>
      <c r="E12" s="7"/>
      <c r="F12" s="7"/>
      <c r="G12" s="8" t="s">
        <v>22</v>
      </c>
    </row>
    <row r="13" spans="1:7" x14ac:dyDescent="0.25">
      <c r="A13" s="13"/>
      <c r="B13" s="23" t="s">
        <v>73</v>
      </c>
      <c r="C13" s="7"/>
      <c r="D13" s="14"/>
      <c r="E13" s="7"/>
      <c r="F13" s="7"/>
      <c r="G13" s="15">
        <v>8775</v>
      </c>
    </row>
    <row r="14" spans="1:7" x14ac:dyDescent="0.25">
      <c r="A14" s="13"/>
      <c r="B14" s="23" t="s">
        <v>76</v>
      </c>
      <c r="C14" s="7"/>
      <c r="D14" s="14"/>
      <c r="E14" s="7"/>
      <c r="F14" s="7"/>
      <c r="G14" s="15">
        <v>250</v>
      </c>
    </row>
    <row r="15" spans="1:7" x14ac:dyDescent="0.25">
      <c r="A15" s="13"/>
      <c r="B15" s="23" t="s">
        <v>74</v>
      </c>
      <c r="C15" s="7"/>
      <c r="D15" s="14"/>
      <c r="E15" s="7"/>
      <c r="F15" s="7"/>
      <c r="G15" s="15">
        <v>5733</v>
      </c>
    </row>
    <row r="16" spans="1:7" x14ac:dyDescent="0.25">
      <c r="A16" s="13"/>
      <c r="B16" s="23" t="s">
        <v>107</v>
      </c>
      <c r="C16" s="7"/>
      <c r="D16" s="14"/>
      <c r="E16" s="7"/>
      <c r="F16" s="7"/>
      <c r="G16" s="15">
        <v>1950</v>
      </c>
    </row>
    <row r="17" spans="1:11" x14ac:dyDescent="0.25">
      <c r="A17" s="13"/>
      <c r="B17" s="23" t="s">
        <v>55</v>
      </c>
      <c r="C17" s="7"/>
      <c r="D17" s="14"/>
      <c r="E17" s="7"/>
      <c r="F17" s="7"/>
      <c r="G17" s="15">
        <v>130</v>
      </c>
      <c r="K17" t="s">
        <v>22</v>
      </c>
    </row>
    <row r="18" spans="1:11" x14ac:dyDescent="0.25">
      <c r="A18" s="13"/>
      <c r="B18" s="23" t="s">
        <v>70</v>
      </c>
      <c r="C18" s="7"/>
      <c r="D18" s="14"/>
      <c r="E18" s="7"/>
      <c r="F18" s="7"/>
      <c r="G18" s="15">
        <v>1065</v>
      </c>
    </row>
    <row r="19" spans="1:11" x14ac:dyDescent="0.25">
      <c r="A19" s="13"/>
      <c r="B19" s="23" t="s">
        <v>78</v>
      </c>
      <c r="C19" s="7"/>
      <c r="D19" s="14"/>
      <c r="E19" s="7"/>
      <c r="F19" s="7"/>
      <c r="G19" s="15">
        <v>193.5</v>
      </c>
    </row>
    <row r="20" spans="1:11" x14ac:dyDescent="0.25">
      <c r="A20" s="13"/>
      <c r="B20" s="23" t="s">
        <v>81</v>
      </c>
      <c r="C20" s="7"/>
      <c r="D20" s="14"/>
      <c r="E20" s="7"/>
      <c r="F20" s="7"/>
      <c r="G20" s="15">
        <v>93</v>
      </c>
    </row>
    <row r="21" spans="1:11" x14ac:dyDescent="0.25">
      <c r="A21" s="13"/>
      <c r="B21" s="23" t="s">
        <v>77</v>
      </c>
      <c r="C21" s="7"/>
      <c r="D21" s="14"/>
      <c r="E21" s="7"/>
      <c r="F21" s="7"/>
      <c r="G21" s="15">
        <v>129.9</v>
      </c>
    </row>
    <row r="22" spans="1:11" x14ac:dyDescent="0.25">
      <c r="A22" s="13"/>
      <c r="B22" s="23" t="s">
        <v>79</v>
      </c>
      <c r="C22" s="7"/>
      <c r="D22" s="14"/>
      <c r="E22" s="7"/>
      <c r="F22" s="7"/>
      <c r="G22" s="15">
        <v>290</v>
      </c>
    </row>
    <row r="23" spans="1:11" x14ac:dyDescent="0.25">
      <c r="A23" s="13"/>
      <c r="B23" s="23" t="s">
        <v>80</v>
      </c>
      <c r="C23" s="7"/>
      <c r="D23" s="14"/>
      <c r="E23" s="7"/>
      <c r="F23" s="7"/>
      <c r="G23" s="15">
        <v>250</v>
      </c>
    </row>
    <row r="24" spans="1:11" x14ac:dyDescent="0.25">
      <c r="A24" s="13"/>
      <c r="B24" s="23" t="s">
        <v>30</v>
      </c>
      <c r="C24" s="7"/>
      <c r="D24" s="14"/>
      <c r="E24" s="7"/>
      <c r="F24" s="7"/>
      <c r="G24" s="15">
        <v>104</v>
      </c>
    </row>
    <row r="25" spans="1:11" x14ac:dyDescent="0.25">
      <c r="A25" s="13"/>
      <c r="B25" s="23" t="s">
        <v>56</v>
      </c>
      <c r="C25" s="7"/>
      <c r="D25" s="14"/>
      <c r="E25" s="7"/>
      <c r="F25" s="7"/>
      <c r="G25" s="15">
        <v>18.600000000000001</v>
      </c>
    </row>
    <row r="26" spans="1:11" x14ac:dyDescent="0.25">
      <c r="A26" s="13"/>
      <c r="B26" s="23" t="s">
        <v>6</v>
      </c>
      <c r="C26" s="7"/>
      <c r="D26" s="14"/>
      <c r="E26" s="7"/>
      <c r="F26" s="7"/>
      <c r="G26" s="15">
        <v>35.1</v>
      </c>
    </row>
    <row r="27" spans="1:11" x14ac:dyDescent="0.25">
      <c r="A27" s="13"/>
      <c r="B27" s="23" t="s">
        <v>26</v>
      </c>
      <c r="C27" s="7"/>
      <c r="D27" s="14"/>
      <c r="E27" s="7"/>
      <c r="F27" s="7"/>
      <c r="G27" s="15">
        <v>15.61</v>
      </c>
    </row>
    <row r="28" spans="1:11" x14ac:dyDescent="0.25">
      <c r="A28" s="13"/>
      <c r="B28" s="23" t="s">
        <v>7</v>
      </c>
      <c r="C28" s="7"/>
      <c r="D28" s="14"/>
      <c r="E28" s="7"/>
      <c r="F28" s="7"/>
      <c r="G28" s="15">
        <v>155.05000000000001</v>
      </c>
    </row>
    <row r="29" spans="1:11" ht="15.75" x14ac:dyDescent="0.25">
      <c r="A29" s="13"/>
      <c r="B29" s="24" t="s">
        <v>3</v>
      </c>
      <c r="C29" s="25"/>
      <c r="D29" s="14"/>
      <c r="E29" s="7"/>
      <c r="F29" s="7"/>
      <c r="G29" s="26">
        <f>SUM(G13:G28)</f>
        <v>19187.759999999998</v>
      </c>
    </row>
    <row r="30" spans="1:11" ht="19.5" thickBot="1" x14ac:dyDescent="0.35">
      <c r="A30" s="42" t="s">
        <v>83</v>
      </c>
      <c r="B30" s="43"/>
      <c r="C30" s="27"/>
      <c r="D30" s="28"/>
      <c r="E30" s="29"/>
      <c r="F30" s="29"/>
      <c r="G30" s="30">
        <f>G10-G29</f>
        <v>2572.8300000000017</v>
      </c>
    </row>
    <row r="31" spans="1:11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11" ht="15.75" x14ac:dyDescent="0.25">
      <c r="A32" s="35" t="s">
        <v>66</v>
      </c>
      <c r="B32" s="24"/>
      <c r="C32" s="24"/>
      <c r="D32" s="14"/>
      <c r="E32" s="7"/>
      <c r="F32" s="7"/>
      <c r="G32" s="26">
        <v>48425.99</v>
      </c>
    </row>
    <row r="33" spans="1:7" ht="15.75" x14ac:dyDescent="0.25">
      <c r="A33" s="35"/>
      <c r="B33" s="24" t="s">
        <v>67</v>
      </c>
      <c r="C33" s="24"/>
      <c r="D33" s="14"/>
      <c r="E33" s="7"/>
      <c r="F33" s="7"/>
      <c r="G33" s="26">
        <v>21760.59</v>
      </c>
    </row>
    <row r="34" spans="1:7" ht="15.75" x14ac:dyDescent="0.25">
      <c r="A34" s="35"/>
      <c r="B34" s="24" t="s">
        <v>68</v>
      </c>
      <c r="C34" s="24"/>
      <c r="D34" s="14"/>
      <c r="E34" s="7"/>
      <c r="F34" s="7"/>
      <c r="G34" s="26">
        <v>19187.759999999998</v>
      </c>
    </row>
    <row r="35" spans="1:7" ht="15.75" x14ac:dyDescent="0.25">
      <c r="A35" s="35"/>
      <c r="B35" s="24" t="s">
        <v>14</v>
      </c>
      <c r="C35" s="24"/>
      <c r="D35" s="14"/>
      <c r="E35" s="7"/>
      <c r="F35" s="7"/>
      <c r="G35" s="26">
        <v>0</v>
      </c>
    </row>
    <row r="36" spans="1:7" ht="16.5" thickBot="1" x14ac:dyDescent="0.3">
      <c r="A36" s="36" t="s">
        <v>69</v>
      </c>
      <c r="B36" s="17"/>
      <c r="C36" s="17"/>
      <c r="D36" s="28"/>
      <c r="E36" s="29"/>
      <c r="F36" s="29"/>
      <c r="G36" s="19">
        <f>G32+G33-G34-G35</f>
        <v>50998.820000000007</v>
      </c>
    </row>
    <row r="37" spans="1:7" x14ac:dyDescent="0.25">
      <c r="A37" s="7"/>
      <c r="B37" s="37" t="s">
        <v>64</v>
      </c>
      <c r="C37" s="37"/>
      <c r="D37" s="7"/>
      <c r="E37" s="44" t="s">
        <v>10</v>
      </c>
      <c r="F37" s="44"/>
      <c r="G37" s="7"/>
    </row>
    <row r="38" spans="1:7" x14ac:dyDescent="0.25">
      <c r="A38" s="7"/>
      <c r="B38" s="37" t="s">
        <v>22</v>
      </c>
      <c r="C38" s="37"/>
      <c r="D38" s="7"/>
      <c r="E38" s="45" t="s">
        <v>13</v>
      </c>
      <c r="F38" s="45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G34" sqref="G34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84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75</v>
      </c>
      <c r="C5" s="7"/>
      <c r="D5" s="14"/>
      <c r="E5" s="7"/>
      <c r="F5" s="7"/>
      <c r="G5" s="15">
        <v>9200</v>
      </c>
    </row>
    <row r="6" spans="1:11" x14ac:dyDescent="0.25">
      <c r="A6" s="13"/>
      <c r="B6" s="7" t="s">
        <v>2</v>
      </c>
      <c r="C6" s="7"/>
      <c r="D6" s="14"/>
      <c r="E6" s="7"/>
      <c r="F6" s="7"/>
      <c r="G6" s="15">
        <v>345.47</v>
      </c>
    </row>
    <row r="7" spans="1:11" ht="16.5" thickBot="1" x14ac:dyDescent="0.3">
      <c r="A7" s="16"/>
      <c r="B7" s="17" t="s">
        <v>3</v>
      </c>
      <c r="C7" s="17"/>
      <c r="D7" s="18"/>
      <c r="E7" s="18"/>
      <c r="F7" s="18"/>
      <c r="G7" s="19">
        <f>SUM(G4:G6)</f>
        <v>9545.4699999999993</v>
      </c>
    </row>
    <row r="8" spans="1:11" ht="18.75" x14ac:dyDescent="0.3">
      <c r="A8" s="20" t="s">
        <v>4</v>
      </c>
      <c r="B8" s="21"/>
      <c r="C8" s="3"/>
      <c r="D8" s="22"/>
      <c r="E8" s="3"/>
      <c r="F8" s="3"/>
      <c r="G8" s="4"/>
    </row>
    <row r="9" spans="1:11" ht="18.75" x14ac:dyDescent="0.3">
      <c r="A9" s="5"/>
      <c r="B9" s="38" t="s">
        <v>22</v>
      </c>
      <c r="C9" s="7"/>
      <c r="D9" s="14"/>
      <c r="E9" s="7"/>
      <c r="F9" s="7"/>
      <c r="G9" s="8" t="s">
        <v>22</v>
      </c>
    </row>
    <row r="10" spans="1:11" x14ac:dyDescent="0.25">
      <c r="A10" s="13"/>
      <c r="B10" s="23" t="s">
        <v>73</v>
      </c>
      <c r="C10" s="7"/>
      <c r="D10" s="14"/>
      <c r="E10" s="7"/>
      <c r="F10" s="7"/>
      <c r="G10" s="15">
        <v>5400</v>
      </c>
    </row>
    <row r="11" spans="1:11" x14ac:dyDescent="0.25">
      <c r="A11" s="13"/>
      <c r="B11" s="23" t="s">
        <v>90</v>
      </c>
      <c r="C11" s="7"/>
      <c r="D11" s="14"/>
      <c r="E11" s="7"/>
      <c r="F11" s="7"/>
      <c r="G11" s="15">
        <v>2200</v>
      </c>
    </row>
    <row r="12" spans="1:11" x14ac:dyDescent="0.25">
      <c r="A12" s="13"/>
      <c r="B12" s="23" t="s">
        <v>91</v>
      </c>
      <c r="C12" s="7"/>
      <c r="D12" s="14"/>
      <c r="E12" s="7"/>
      <c r="F12" s="7"/>
      <c r="G12" s="15">
        <v>400</v>
      </c>
    </row>
    <row r="13" spans="1:11" x14ac:dyDescent="0.25">
      <c r="A13" s="13"/>
      <c r="B13" s="23" t="s">
        <v>23</v>
      </c>
      <c r="C13" s="7"/>
      <c r="D13" s="14"/>
      <c r="E13" s="7"/>
      <c r="F13" s="7"/>
      <c r="G13" s="15">
        <v>394.5</v>
      </c>
      <c r="K13" t="s">
        <v>22</v>
      </c>
    </row>
    <row r="14" spans="1:11" x14ac:dyDescent="0.25">
      <c r="A14" s="13"/>
      <c r="B14" s="23" t="s">
        <v>89</v>
      </c>
      <c r="C14" s="7"/>
      <c r="D14" s="14"/>
      <c r="E14" s="7"/>
      <c r="F14" s="7"/>
      <c r="G14" s="15">
        <v>1065</v>
      </c>
    </row>
    <row r="15" spans="1:11" x14ac:dyDescent="0.25">
      <c r="A15" s="13"/>
      <c r="B15" s="23" t="s">
        <v>93</v>
      </c>
      <c r="C15" s="7"/>
      <c r="D15" s="14"/>
      <c r="E15" s="7"/>
      <c r="F15" s="7"/>
      <c r="G15" s="15">
        <v>780</v>
      </c>
    </row>
    <row r="16" spans="1:11" x14ac:dyDescent="0.25">
      <c r="A16" s="13"/>
      <c r="B16" s="23" t="s">
        <v>81</v>
      </c>
      <c r="C16" s="7"/>
      <c r="D16" s="14"/>
      <c r="E16" s="7"/>
      <c r="F16" s="7"/>
      <c r="G16" s="15">
        <v>50</v>
      </c>
    </row>
    <row r="17" spans="1:7" x14ac:dyDescent="0.25">
      <c r="A17" s="13"/>
      <c r="B17" s="23" t="s">
        <v>92</v>
      </c>
      <c r="C17" s="7"/>
      <c r="D17" s="14"/>
      <c r="E17" s="7"/>
      <c r="F17" s="7"/>
      <c r="G17" s="15">
        <v>129.9</v>
      </c>
    </row>
    <row r="18" spans="1:7" x14ac:dyDescent="0.25">
      <c r="A18" s="13"/>
      <c r="B18" s="23" t="s">
        <v>30</v>
      </c>
      <c r="C18" s="7"/>
      <c r="D18" s="14"/>
      <c r="E18" s="7"/>
      <c r="F18" s="7"/>
      <c r="G18" s="15">
        <v>104</v>
      </c>
    </row>
    <row r="19" spans="1:7" x14ac:dyDescent="0.25">
      <c r="A19" s="13"/>
      <c r="B19" s="23" t="s">
        <v>56</v>
      </c>
      <c r="C19" s="7"/>
      <c r="D19" s="14"/>
      <c r="E19" s="7"/>
      <c r="F19" s="7"/>
      <c r="G19" s="15">
        <v>6</v>
      </c>
    </row>
    <row r="20" spans="1:7" x14ac:dyDescent="0.25">
      <c r="A20" s="13"/>
      <c r="B20" s="23" t="s">
        <v>6</v>
      </c>
      <c r="C20" s="7"/>
      <c r="D20" s="14"/>
      <c r="E20" s="7"/>
      <c r="F20" s="7"/>
      <c r="G20" s="15">
        <v>35.1</v>
      </c>
    </row>
    <row r="21" spans="1:7" x14ac:dyDescent="0.25">
      <c r="A21" s="13"/>
      <c r="B21" s="23" t="s">
        <v>26</v>
      </c>
      <c r="C21" s="7"/>
      <c r="D21" s="14"/>
      <c r="E21" s="7"/>
      <c r="F21" s="7"/>
      <c r="G21" s="15">
        <v>14.83</v>
      </c>
    </row>
    <row r="22" spans="1:7" x14ac:dyDescent="0.25">
      <c r="A22" s="13"/>
      <c r="B22" s="23" t="s">
        <v>7</v>
      </c>
      <c r="C22" s="7"/>
      <c r="D22" s="14"/>
      <c r="E22" s="7"/>
      <c r="F22" s="7"/>
      <c r="G22" s="15">
        <v>186.3</v>
      </c>
    </row>
    <row r="23" spans="1:7" ht="15.75" x14ac:dyDescent="0.25">
      <c r="A23" s="13"/>
      <c r="B23" s="24" t="s">
        <v>3</v>
      </c>
      <c r="C23" s="25"/>
      <c r="D23" s="14"/>
      <c r="E23" s="7"/>
      <c r="F23" s="7"/>
      <c r="G23" s="26">
        <f>SUM(G10:G22)</f>
        <v>10765.63</v>
      </c>
    </row>
    <row r="24" spans="1:7" ht="19.5" thickBot="1" x14ac:dyDescent="0.35">
      <c r="A24" s="42" t="s">
        <v>8</v>
      </c>
      <c r="B24" s="43"/>
      <c r="C24" s="27"/>
      <c r="D24" s="28"/>
      <c r="E24" s="29"/>
      <c r="F24" s="29"/>
      <c r="G24" s="30">
        <f>G7-G23</f>
        <v>-1220.1599999999999</v>
      </c>
    </row>
    <row r="25" spans="1:7" ht="18.75" x14ac:dyDescent="0.3">
      <c r="A25" s="31" t="s">
        <v>9</v>
      </c>
      <c r="B25" s="32"/>
      <c r="C25" s="32"/>
      <c r="D25" s="32"/>
      <c r="E25" s="33"/>
      <c r="F25" s="33"/>
      <c r="G25" s="34"/>
    </row>
    <row r="26" spans="1:7" ht="15.75" x14ac:dyDescent="0.25">
      <c r="A26" s="35" t="s">
        <v>85</v>
      </c>
      <c r="B26" s="24"/>
      <c r="C26" s="24"/>
      <c r="D26" s="14"/>
      <c r="E26" s="7"/>
      <c r="F26" s="7"/>
      <c r="G26" s="26">
        <v>50998.82</v>
      </c>
    </row>
    <row r="27" spans="1:7" ht="15.75" x14ac:dyDescent="0.25">
      <c r="A27" s="35"/>
      <c r="B27" s="24" t="s">
        <v>86</v>
      </c>
      <c r="C27" s="24"/>
      <c r="D27" s="14"/>
      <c r="E27" s="7"/>
      <c r="F27" s="7"/>
      <c r="G27" s="26">
        <v>9545.4699999999993</v>
      </c>
    </row>
    <row r="28" spans="1:7" ht="15.75" x14ac:dyDescent="0.25">
      <c r="A28" s="35"/>
      <c r="B28" s="24" t="s">
        <v>87</v>
      </c>
      <c r="C28" s="24"/>
      <c r="D28" s="14"/>
      <c r="E28" s="7"/>
      <c r="F28" s="7"/>
      <c r="G28" s="26">
        <v>10765.63</v>
      </c>
    </row>
    <row r="29" spans="1:7" ht="15.75" x14ac:dyDescent="0.25">
      <c r="A29" s="35"/>
      <c r="B29" s="24" t="s">
        <v>14</v>
      </c>
      <c r="C29" s="24"/>
      <c r="D29" s="14"/>
      <c r="E29" s="7"/>
      <c r="F29" s="7"/>
      <c r="G29" s="26">
        <v>60</v>
      </c>
    </row>
    <row r="30" spans="1:7" ht="16.5" thickBot="1" x14ac:dyDescent="0.3">
      <c r="A30" s="36" t="s">
        <v>88</v>
      </c>
      <c r="B30" s="17"/>
      <c r="C30" s="17"/>
      <c r="D30" s="28"/>
      <c r="E30" s="29"/>
      <c r="F30" s="29"/>
      <c r="G30" s="19">
        <f>G26+G27-G28-G29</f>
        <v>49718.66</v>
      </c>
    </row>
    <row r="31" spans="1:7" x14ac:dyDescent="0.25">
      <c r="A31" s="7"/>
      <c r="B31" s="37" t="s">
        <v>64</v>
      </c>
      <c r="C31" s="37"/>
      <c r="D31" s="7"/>
      <c r="E31" s="44" t="s">
        <v>10</v>
      </c>
      <c r="F31" s="44"/>
      <c r="G31" s="7"/>
    </row>
    <row r="32" spans="1:7" x14ac:dyDescent="0.25">
      <c r="A32" s="7"/>
      <c r="B32" s="37" t="s">
        <v>22</v>
      </c>
      <c r="C32" s="37"/>
      <c r="D32" s="7"/>
      <c r="E32" s="45" t="s">
        <v>13</v>
      </c>
      <c r="F32" s="45"/>
      <c r="G32" s="7"/>
    </row>
  </sheetData>
  <mergeCells count="3">
    <mergeCell ref="A24:B24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22" workbookViewId="0">
      <selection activeCell="D10" sqref="D10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94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99</v>
      </c>
      <c r="C5" s="7"/>
      <c r="D5" s="14"/>
      <c r="E5" s="7"/>
      <c r="F5" s="7"/>
      <c r="G5" s="15">
        <v>2400</v>
      </c>
    </row>
    <row r="6" spans="1:11" x14ac:dyDescent="0.25">
      <c r="A6" s="13"/>
      <c r="B6" s="7" t="s">
        <v>101</v>
      </c>
      <c r="C6" s="7"/>
      <c r="D6" s="14"/>
      <c r="E6" s="7"/>
      <c r="F6" s="7"/>
      <c r="G6" s="15">
        <v>300</v>
      </c>
    </row>
    <row r="7" spans="1:11" x14ac:dyDescent="0.25">
      <c r="A7" s="13"/>
      <c r="B7" s="7" t="s">
        <v>100</v>
      </c>
      <c r="C7" s="7"/>
      <c r="D7" s="14"/>
      <c r="E7" s="7"/>
      <c r="F7" s="7"/>
      <c r="G7" s="15">
        <v>1750</v>
      </c>
    </row>
    <row r="8" spans="1:11" x14ac:dyDescent="0.25">
      <c r="A8" s="13"/>
      <c r="B8" s="7" t="s">
        <v>2</v>
      </c>
      <c r="C8" s="7"/>
      <c r="D8" s="14"/>
      <c r="E8" s="7"/>
      <c r="F8" s="7"/>
      <c r="G8" s="15">
        <v>358.73</v>
      </c>
    </row>
    <row r="9" spans="1:11" ht="16.5" thickBot="1" x14ac:dyDescent="0.3">
      <c r="A9" s="16"/>
      <c r="B9" s="17" t="s">
        <v>3</v>
      </c>
      <c r="C9" s="17"/>
      <c r="D9" s="18"/>
      <c r="E9" s="18"/>
      <c r="F9" s="18"/>
      <c r="G9" s="19">
        <f>SUM(G4:G8)</f>
        <v>4808.7299999999996</v>
      </c>
    </row>
    <row r="10" spans="1:11" ht="18.75" x14ac:dyDescent="0.3">
      <c r="A10" s="20" t="s">
        <v>4</v>
      </c>
      <c r="B10" s="21"/>
      <c r="C10" s="3"/>
      <c r="D10" s="22"/>
      <c r="E10" s="3"/>
      <c r="F10" s="3"/>
      <c r="G10" s="4"/>
    </row>
    <row r="11" spans="1:11" ht="18.75" x14ac:dyDescent="0.3">
      <c r="A11" s="5"/>
      <c r="B11" s="38" t="s">
        <v>22</v>
      </c>
      <c r="C11" s="7"/>
      <c r="D11" s="14"/>
      <c r="E11" s="7"/>
      <c r="F11" s="7"/>
      <c r="G11" s="8" t="s">
        <v>22</v>
      </c>
    </row>
    <row r="12" spans="1:11" x14ac:dyDescent="0.25">
      <c r="A12" s="13"/>
      <c r="B12" s="23" t="s">
        <v>73</v>
      </c>
      <c r="C12" s="7"/>
      <c r="D12" s="14"/>
      <c r="E12" s="7"/>
      <c r="F12" s="7"/>
      <c r="G12" s="15">
        <v>4865</v>
      </c>
    </row>
    <row r="13" spans="1:11" x14ac:dyDescent="0.25">
      <c r="A13" s="13"/>
      <c r="B13" s="23" t="s">
        <v>104</v>
      </c>
      <c r="C13" s="7"/>
      <c r="D13" s="14"/>
      <c r="E13" s="7"/>
      <c r="F13" s="7"/>
      <c r="G13" s="15">
        <v>1545</v>
      </c>
    </row>
    <row r="14" spans="1:11" x14ac:dyDescent="0.25">
      <c r="A14" s="13"/>
      <c r="B14" s="23" t="s">
        <v>23</v>
      </c>
      <c r="C14" s="7"/>
      <c r="D14" s="14"/>
      <c r="E14" s="7"/>
      <c r="F14" s="7"/>
      <c r="G14" s="15">
        <v>198.03</v>
      </c>
      <c r="K14" t="s">
        <v>22</v>
      </c>
    </row>
    <row r="15" spans="1:11" x14ac:dyDescent="0.25">
      <c r="A15" s="13"/>
      <c r="B15" s="23" t="s">
        <v>105</v>
      </c>
      <c r="C15" s="7"/>
      <c r="D15" s="14"/>
      <c r="E15" s="7"/>
      <c r="F15" s="7"/>
      <c r="G15" s="15">
        <v>1065</v>
      </c>
    </row>
    <row r="16" spans="1:11" x14ac:dyDescent="0.25">
      <c r="A16" s="13"/>
      <c r="B16" s="23" t="s">
        <v>106</v>
      </c>
      <c r="C16" s="7"/>
      <c r="D16" s="14"/>
      <c r="E16" s="7"/>
      <c r="F16" s="7"/>
      <c r="G16" s="15">
        <v>450</v>
      </c>
    </row>
    <row r="17" spans="1:7" x14ac:dyDescent="0.25">
      <c r="A17" s="13"/>
      <c r="B17" s="23" t="s">
        <v>103</v>
      </c>
      <c r="C17" s="7"/>
      <c r="D17" s="14"/>
      <c r="E17" s="7"/>
      <c r="F17" s="7"/>
      <c r="G17" s="15">
        <v>96</v>
      </c>
    </row>
    <row r="18" spans="1:7" x14ac:dyDescent="0.25">
      <c r="A18" s="13"/>
      <c r="B18" s="23" t="s">
        <v>92</v>
      </c>
      <c r="C18" s="7"/>
      <c r="D18" s="14"/>
      <c r="E18" s="7"/>
      <c r="F18" s="7"/>
      <c r="G18" s="15">
        <v>129.88999999999999</v>
      </c>
    </row>
    <row r="19" spans="1:7" x14ac:dyDescent="0.25">
      <c r="A19" s="13"/>
      <c r="B19" s="23" t="s">
        <v>30</v>
      </c>
      <c r="C19" s="7"/>
      <c r="D19" s="14"/>
      <c r="E19" s="7"/>
      <c r="F19" s="7"/>
      <c r="G19" s="15">
        <v>104</v>
      </c>
    </row>
    <row r="20" spans="1:7" x14ac:dyDescent="0.25">
      <c r="A20" s="13"/>
      <c r="B20" s="23" t="s">
        <v>102</v>
      </c>
      <c r="C20" s="7"/>
      <c r="D20" s="14"/>
      <c r="E20" s="7"/>
      <c r="F20" s="7"/>
      <c r="G20" s="15">
        <v>69.349999999999994</v>
      </c>
    </row>
    <row r="21" spans="1:7" x14ac:dyDescent="0.25">
      <c r="A21" s="13"/>
      <c r="B21" s="23" t="s">
        <v>6</v>
      </c>
      <c r="C21" s="7"/>
      <c r="D21" s="14"/>
      <c r="E21" s="7"/>
      <c r="F21" s="7"/>
      <c r="G21" s="15">
        <v>108.25</v>
      </c>
    </row>
    <row r="22" spans="1:7" x14ac:dyDescent="0.25">
      <c r="A22" s="13"/>
      <c r="B22" s="23" t="s">
        <v>26</v>
      </c>
      <c r="C22" s="7"/>
      <c r="D22" s="14"/>
      <c r="E22" s="7"/>
      <c r="F22" s="7"/>
      <c r="G22" s="15">
        <v>13.82</v>
      </c>
    </row>
    <row r="23" spans="1:7" x14ac:dyDescent="0.25">
      <c r="A23" s="13"/>
      <c r="B23" s="23" t="s">
        <v>7</v>
      </c>
      <c r="C23" s="7"/>
      <c r="D23" s="14"/>
      <c r="E23" s="7"/>
      <c r="F23" s="7"/>
      <c r="G23" s="15">
        <v>14.08</v>
      </c>
    </row>
    <row r="24" spans="1:7" ht="15.75" x14ac:dyDescent="0.25">
      <c r="A24" s="13"/>
      <c r="B24" s="24" t="s">
        <v>3</v>
      </c>
      <c r="C24" s="25"/>
      <c r="D24" s="14"/>
      <c r="E24" s="7"/>
      <c r="F24" s="7"/>
      <c r="G24" s="26">
        <f>SUM(G12:G23)</f>
        <v>8658.4199999999983</v>
      </c>
    </row>
    <row r="25" spans="1:7" ht="19.5" thickBot="1" x14ac:dyDescent="0.35">
      <c r="A25" s="42" t="s">
        <v>8</v>
      </c>
      <c r="B25" s="43"/>
      <c r="C25" s="27"/>
      <c r="D25" s="28"/>
      <c r="E25" s="29"/>
      <c r="F25" s="29"/>
      <c r="G25" s="30">
        <f>G9-G24</f>
        <v>-3849.6899999999987</v>
      </c>
    </row>
    <row r="26" spans="1:7" ht="18.75" x14ac:dyDescent="0.3">
      <c r="A26" s="31" t="s">
        <v>9</v>
      </c>
      <c r="B26" s="32"/>
      <c r="C26" s="32"/>
      <c r="D26" s="32"/>
      <c r="E26" s="33"/>
      <c r="F26" s="33"/>
      <c r="G26" s="34"/>
    </row>
    <row r="27" spans="1:7" ht="15.75" x14ac:dyDescent="0.25">
      <c r="A27" s="35" t="s">
        <v>95</v>
      </c>
      <c r="B27" s="24"/>
      <c r="C27" s="24"/>
      <c r="D27" s="14"/>
      <c r="E27" s="7"/>
      <c r="F27" s="7"/>
      <c r="G27" s="26">
        <v>49718.66</v>
      </c>
    </row>
    <row r="28" spans="1:7" ht="15.75" x14ac:dyDescent="0.25">
      <c r="A28" s="35"/>
      <c r="B28" s="24" t="s">
        <v>96</v>
      </c>
      <c r="C28" s="24"/>
      <c r="D28" s="14"/>
      <c r="E28" s="7"/>
      <c r="F28" s="7"/>
      <c r="G28" s="26">
        <v>4808.7299999999996</v>
      </c>
    </row>
    <row r="29" spans="1:7" ht="15.75" x14ac:dyDescent="0.25">
      <c r="A29" s="35"/>
      <c r="B29" s="24" t="s">
        <v>97</v>
      </c>
      <c r="C29" s="24"/>
      <c r="D29" s="14"/>
      <c r="E29" s="7"/>
      <c r="F29" s="7"/>
      <c r="G29" s="26">
        <v>8658.42</v>
      </c>
    </row>
    <row r="30" spans="1:7" ht="15.75" x14ac:dyDescent="0.25">
      <c r="A30" s="35"/>
      <c r="B30" s="24" t="s">
        <v>14</v>
      </c>
      <c r="C30" s="24"/>
      <c r="D30" s="14"/>
      <c r="E30" s="7"/>
      <c r="F30" s="7"/>
      <c r="G30" s="26">
        <v>30</v>
      </c>
    </row>
    <row r="31" spans="1:7" ht="16.5" thickBot="1" x14ac:dyDescent="0.3">
      <c r="A31" s="36" t="s">
        <v>98</v>
      </c>
      <c r="B31" s="17"/>
      <c r="C31" s="17"/>
      <c r="D31" s="28"/>
      <c r="E31" s="29"/>
      <c r="F31" s="29"/>
      <c r="G31" s="19">
        <f>G27+G28-G29-G30</f>
        <v>45838.97</v>
      </c>
    </row>
    <row r="32" spans="1:7" x14ac:dyDescent="0.25">
      <c r="A32" s="7"/>
      <c r="B32" s="37" t="s">
        <v>64</v>
      </c>
      <c r="C32" s="37"/>
      <c r="D32" s="7"/>
      <c r="E32" s="44" t="s">
        <v>10</v>
      </c>
      <c r="F32" s="44"/>
      <c r="G32" s="7"/>
    </row>
    <row r="33" spans="1:7" x14ac:dyDescent="0.25">
      <c r="A33" s="7"/>
      <c r="B33" s="37" t="s">
        <v>22</v>
      </c>
      <c r="C33" s="37"/>
      <c r="D33" s="7"/>
      <c r="E33" s="45" t="s">
        <v>13</v>
      </c>
      <c r="F33" s="45"/>
      <c r="G33" s="7"/>
    </row>
  </sheetData>
  <mergeCells count="3">
    <mergeCell ref="A25:B25"/>
    <mergeCell ref="E32:F32"/>
    <mergeCell ref="E33:F3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opLeftCell="A14" workbookViewId="0">
      <selection activeCell="J17" sqref="J17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108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114</v>
      </c>
      <c r="C5" s="7"/>
      <c r="D5" s="14"/>
      <c r="E5" s="7"/>
      <c r="F5" s="7"/>
      <c r="G5" s="15">
        <v>13020</v>
      </c>
    </row>
    <row r="6" spans="1:11" x14ac:dyDescent="0.25">
      <c r="A6" s="13"/>
      <c r="B6" s="7" t="s">
        <v>115</v>
      </c>
      <c r="C6" s="7"/>
      <c r="D6" s="14"/>
      <c r="E6" s="7"/>
      <c r="F6" s="7"/>
      <c r="G6" s="15">
        <v>1240</v>
      </c>
    </row>
    <row r="7" spans="1:11" x14ac:dyDescent="0.25">
      <c r="A7" s="13"/>
      <c r="B7" s="7" t="s">
        <v>116</v>
      </c>
      <c r="C7" s="7"/>
      <c r="D7" s="14"/>
      <c r="E7" s="7"/>
      <c r="F7" s="7"/>
      <c r="G7" s="15">
        <v>1500</v>
      </c>
    </row>
    <row r="8" spans="1:11" x14ac:dyDescent="0.25">
      <c r="A8" s="13"/>
      <c r="B8" s="7" t="s">
        <v>113</v>
      </c>
      <c r="C8" s="7"/>
      <c r="D8" s="14"/>
      <c r="E8" s="7"/>
      <c r="F8" s="7"/>
      <c r="G8" s="15">
        <v>100</v>
      </c>
    </row>
    <row r="9" spans="1:11" x14ac:dyDescent="0.25">
      <c r="A9" s="13"/>
      <c r="B9" s="7" t="s">
        <v>100</v>
      </c>
      <c r="C9" s="7"/>
      <c r="D9" s="14"/>
      <c r="E9" s="7"/>
      <c r="F9" s="7"/>
      <c r="G9" s="15">
        <v>500</v>
      </c>
    </row>
    <row r="10" spans="1:11" x14ac:dyDescent="0.25">
      <c r="A10" s="13"/>
      <c r="B10" s="7" t="s">
        <v>2</v>
      </c>
      <c r="C10" s="7"/>
      <c r="D10" s="14"/>
      <c r="E10" s="7"/>
      <c r="F10" s="7"/>
      <c r="G10" s="15">
        <v>322.95999999999998</v>
      </c>
    </row>
    <row r="11" spans="1:11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16682.96</v>
      </c>
    </row>
    <row r="12" spans="1:11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11" ht="18.75" x14ac:dyDescent="0.3">
      <c r="A13" s="5"/>
      <c r="B13" s="38" t="s">
        <v>22</v>
      </c>
      <c r="C13" s="7"/>
      <c r="D13" s="14"/>
      <c r="E13" s="7"/>
      <c r="F13" s="7"/>
      <c r="G13" s="8" t="s">
        <v>22</v>
      </c>
    </row>
    <row r="14" spans="1:11" x14ac:dyDescent="0.25">
      <c r="A14" s="13"/>
      <c r="B14" s="23" t="s">
        <v>73</v>
      </c>
      <c r="C14" s="7"/>
      <c r="D14" s="14"/>
      <c r="E14" s="7"/>
      <c r="F14" s="7"/>
      <c r="G14" s="15">
        <v>810</v>
      </c>
    </row>
    <row r="15" spans="1:11" x14ac:dyDescent="0.25">
      <c r="A15" s="13"/>
      <c r="B15" s="23" t="s">
        <v>104</v>
      </c>
      <c r="C15" s="7"/>
      <c r="D15" s="14"/>
      <c r="E15" s="7"/>
      <c r="F15" s="7"/>
      <c r="G15" s="15">
        <v>6355</v>
      </c>
    </row>
    <row r="16" spans="1:11" x14ac:dyDescent="0.25">
      <c r="A16" s="13"/>
      <c r="B16" s="23" t="s">
        <v>117</v>
      </c>
      <c r="C16" s="7"/>
      <c r="D16" s="14"/>
      <c r="E16" s="7"/>
      <c r="F16" s="7"/>
      <c r="G16" s="15">
        <v>495</v>
      </c>
      <c r="K16" t="s">
        <v>22</v>
      </c>
    </row>
    <row r="17" spans="1:7" x14ac:dyDescent="0.25">
      <c r="A17" s="13"/>
      <c r="B17" s="23" t="s">
        <v>123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122</v>
      </c>
      <c r="C18" s="7"/>
      <c r="D18" s="14"/>
      <c r="E18" s="7"/>
      <c r="F18" s="7"/>
      <c r="G18" s="15">
        <v>450</v>
      </c>
    </row>
    <row r="19" spans="1:7" x14ac:dyDescent="0.25">
      <c r="A19" s="13"/>
      <c r="B19" s="23" t="s">
        <v>118</v>
      </c>
      <c r="C19" s="7"/>
      <c r="D19" s="14"/>
      <c r="E19" s="7"/>
      <c r="F19" s="7"/>
      <c r="G19" s="15">
        <v>555</v>
      </c>
    </row>
    <row r="20" spans="1:7" x14ac:dyDescent="0.25">
      <c r="A20" s="13"/>
      <c r="B20" s="23" t="s">
        <v>119</v>
      </c>
      <c r="C20" s="7"/>
      <c r="D20" s="14"/>
      <c r="E20" s="7"/>
      <c r="F20" s="7"/>
      <c r="G20" s="15">
        <v>217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104</v>
      </c>
    </row>
    <row r="22" spans="1:7" x14ac:dyDescent="0.25">
      <c r="A22" s="13"/>
      <c r="B22" s="23" t="s">
        <v>120</v>
      </c>
      <c r="C22" s="7"/>
      <c r="D22" s="14"/>
      <c r="E22" s="7"/>
      <c r="F22" s="7"/>
      <c r="G22" s="15">
        <v>100</v>
      </c>
    </row>
    <row r="23" spans="1:7" x14ac:dyDescent="0.25">
      <c r="A23" s="13"/>
      <c r="B23" s="23" t="s">
        <v>124</v>
      </c>
      <c r="C23" s="7"/>
      <c r="D23" s="14"/>
      <c r="E23" s="7"/>
      <c r="F23" s="7"/>
      <c r="G23" s="15">
        <v>190</v>
      </c>
    </row>
    <row r="24" spans="1:7" x14ac:dyDescent="0.25">
      <c r="A24" s="13"/>
      <c r="B24" s="23" t="s">
        <v>121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46.31</v>
      </c>
    </row>
    <row r="26" spans="1:7" x14ac:dyDescent="0.25">
      <c r="A26" s="13"/>
      <c r="B26" s="23" t="s">
        <v>26</v>
      </c>
      <c r="C26" s="7"/>
      <c r="D26" s="14"/>
      <c r="E26" s="7"/>
      <c r="F26" s="7"/>
      <c r="G26" s="15">
        <v>14.35</v>
      </c>
    </row>
    <row r="27" spans="1:7" x14ac:dyDescent="0.25">
      <c r="A27" s="13"/>
      <c r="B27" s="23" t="s">
        <v>7</v>
      </c>
      <c r="C27" s="7"/>
      <c r="D27" s="14"/>
      <c r="E27" s="7"/>
      <c r="F27" s="7"/>
      <c r="G27" s="15">
        <v>16.18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SUM(G14:G27)</f>
        <v>10477.84</v>
      </c>
    </row>
    <row r="29" spans="1:7" ht="19.5" thickBot="1" x14ac:dyDescent="0.35">
      <c r="A29" s="42" t="s">
        <v>83</v>
      </c>
      <c r="B29" s="43"/>
      <c r="C29" s="27"/>
      <c r="D29" s="28"/>
      <c r="E29" s="29"/>
      <c r="F29" s="29"/>
      <c r="G29" s="30">
        <f>G11-G28</f>
        <v>6205.119999999999</v>
      </c>
    </row>
    <row r="30" spans="1:7" ht="18.75" x14ac:dyDescent="0.3">
      <c r="A30" s="31" t="s">
        <v>9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109</v>
      </c>
      <c r="B31" s="24"/>
      <c r="C31" s="24"/>
      <c r="D31" s="14"/>
      <c r="E31" s="7"/>
      <c r="F31" s="7"/>
      <c r="G31" s="26">
        <v>45838.97</v>
      </c>
    </row>
    <row r="32" spans="1:7" ht="15.75" x14ac:dyDescent="0.25">
      <c r="A32" s="35"/>
      <c r="B32" s="24" t="s">
        <v>110</v>
      </c>
      <c r="C32" s="24"/>
      <c r="D32" s="14"/>
      <c r="E32" s="7"/>
      <c r="F32" s="7"/>
      <c r="G32" s="26">
        <v>16682.96</v>
      </c>
    </row>
    <row r="33" spans="1:7" ht="15.75" x14ac:dyDescent="0.25">
      <c r="A33" s="35"/>
      <c r="B33" s="24" t="s">
        <v>111</v>
      </c>
      <c r="C33" s="24"/>
      <c r="D33" s="14"/>
      <c r="E33" s="7"/>
      <c r="F33" s="7"/>
      <c r="G33" s="26">
        <v>10477.84</v>
      </c>
    </row>
    <row r="34" spans="1:7" ht="15.75" x14ac:dyDescent="0.25">
      <c r="A34" s="35"/>
      <c r="B34" s="24"/>
      <c r="C34" s="24"/>
      <c r="D34" s="14"/>
      <c r="E34" s="7"/>
      <c r="F34" s="7"/>
      <c r="G34" s="26"/>
    </row>
    <row r="35" spans="1:7" ht="16.5" thickBot="1" x14ac:dyDescent="0.3">
      <c r="A35" s="36" t="s">
        <v>112</v>
      </c>
      <c r="B35" s="17"/>
      <c r="C35" s="17"/>
      <c r="D35" s="28"/>
      <c r="E35" s="29"/>
      <c r="F35" s="29"/>
      <c r="G35" s="19">
        <f>G31+G32-G33</f>
        <v>52044.09</v>
      </c>
    </row>
    <row r="36" spans="1:7" x14ac:dyDescent="0.25">
      <c r="A36" s="7"/>
      <c r="B36" s="37" t="s">
        <v>64</v>
      </c>
      <c r="C36" s="37"/>
      <c r="D36" s="7"/>
      <c r="E36" s="44" t="s">
        <v>10</v>
      </c>
      <c r="F36" s="44"/>
      <c r="G36" s="7"/>
    </row>
    <row r="37" spans="1:7" x14ac:dyDescent="0.25">
      <c r="A37" s="7"/>
      <c r="B37" s="37" t="s">
        <v>22</v>
      </c>
      <c r="C37" s="37"/>
      <c r="D37" s="7"/>
      <c r="E37" s="45" t="s">
        <v>13</v>
      </c>
      <c r="F37" s="45"/>
      <c r="G37" s="7"/>
    </row>
  </sheetData>
  <mergeCells count="3">
    <mergeCell ref="A29:B29"/>
    <mergeCell ref="E36:F36"/>
    <mergeCell ref="E37:F3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7"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11" ht="26.25" x14ac:dyDescent="0.4">
      <c r="A1" s="1" t="s">
        <v>0</v>
      </c>
      <c r="B1" s="2"/>
      <c r="C1" s="2"/>
      <c r="D1" s="2"/>
      <c r="E1" s="3"/>
      <c r="F1" s="3"/>
      <c r="G1" s="4"/>
    </row>
    <row r="2" spans="1:11" ht="18.75" x14ac:dyDescent="0.3">
      <c r="A2" s="5" t="s">
        <v>125</v>
      </c>
      <c r="B2" s="6"/>
      <c r="C2" s="6"/>
      <c r="D2" s="6"/>
      <c r="E2" s="7"/>
      <c r="F2" s="7"/>
      <c r="G2" s="8"/>
    </row>
    <row r="3" spans="1:11" ht="18.75" x14ac:dyDescent="0.3">
      <c r="A3" s="5" t="s">
        <v>1</v>
      </c>
      <c r="B3" s="9"/>
      <c r="C3" s="10"/>
      <c r="D3" s="11"/>
      <c r="E3" s="10"/>
      <c r="F3" s="10"/>
      <c r="G3" s="12"/>
    </row>
    <row r="4" spans="1:11" x14ac:dyDescent="0.25">
      <c r="A4" s="13"/>
      <c r="B4" s="7"/>
      <c r="C4" s="7"/>
      <c r="D4" s="14"/>
      <c r="E4" s="7"/>
      <c r="F4" s="7"/>
      <c r="G4" s="15" t="s">
        <v>22</v>
      </c>
    </row>
    <row r="5" spans="1:11" x14ac:dyDescent="0.25">
      <c r="A5" s="13"/>
      <c r="B5" s="7" t="s">
        <v>130</v>
      </c>
      <c r="C5" s="7"/>
      <c r="D5" s="14"/>
      <c r="E5" s="7"/>
      <c r="F5" s="7"/>
      <c r="G5" s="15">
        <v>2650</v>
      </c>
    </row>
    <row r="6" spans="1:11" x14ac:dyDescent="0.25">
      <c r="A6" s="13"/>
      <c r="B6" s="7" t="s">
        <v>100</v>
      </c>
      <c r="C6" s="7"/>
      <c r="D6" s="14"/>
      <c r="E6" s="7"/>
      <c r="F6" s="7"/>
      <c r="G6" s="15">
        <v>1520</v>
      </c>
    </row>
    <row r="7" spans="1:11" x14ac:dyDescent="0.25">
      <c r="A7" s="13"/>
      <c r="B7" s="7" t="s">
        <v>2</v>
      </c>
      <c r="C7" s="7"/>
      <c r="D7" s="14"/>
      <c r="E7" s="7"/>
      <c r="F7" s="7"/>
      <c r="G7" s="15">
        <v>393.37</v>
      </c>
    </row>
    <row r="8" spans="1:11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4563.37</v>
      </c>
    </row>
    <row r="9" spans="1:11" ht="18.75" x14ac:dyDescent="0.3">
      <c r="A9" s="20" t="s">
        <v>4</v>
      </c>
      <c r="B9" s="21"/>
      <c r="C9" s="3"/>
      <c r="D9" s="22"/>
      <c r="E9" s="3"/>
      <c r="F9" s="3"/>
      <c r="G9" s="4"/>
    </row>
    <row r="10" spans="1:11" ht="18.75" x14ac:dyDescent="0.3">
      <c r="A10" s="5"/>
      <c r="B10" s="38" t="s">
        <v>22</v>
      </c>
      <c r="C10" s="7"/>
      <c r="D10" s="14"/>
      <c r="E10" s="7"/>
      <c r="F10" s="7"/>
      <c r="G10" s="8" t="s">
        <v>22</v>
      </c>
    </row>
    <row r="11" spans="1:11" x14ac:dyDescent="0.25">
      <c r="A11" s="13"/>
      <c r="B11" s="23" t="s">
        <v>73</v>
      </c>
      <c r="C11" s="7"/>
      <c r="D11" s="14"/>
      <c r="E11" s="7"/>
      <c r="F11" s="7"/>
      <c r="G11" s="15">
        <v>435</v>
      </c>
    </row>
    <row r="12" spans="1:11" x14ac:dyDescent="0.25">
      <c r="A12" s="13"/>
      <c r="B12" s="23" t="s">
        <v>104</v>
      </c>
      <c r="C12" s="7"/>
      <c r="D12" s="14"/>
      <c r="E12" s="7"/>
      <c r="F12" s="7"/>
      <c r="G12" s="15">
        <v>4055</v>
      </c>
    </row>
    <row r="13" spans="1:11" x14ac:dyDescent="0.25">
      <c r="A13" s="13"/>
      <c r="B13" s="23" t="s">
        <v>137</v>
      </c>
      <c r="C13" s="7"/>
      <c r="D13" s="14"/>
      <c r="E13" s="7"/>
      <c r="F13" s="7"/>
      <c r="G13" s="15">
        <v>3460</v>
      </c>
    </row>
    <row r="14" spans="1:11" x14ac:dyDescent="0.25">
      <c r="A14" s="13"/>
      <c r="B14" s="23" t="s">
        <v>136</v>
      </c>
      <c r="C14" s="7"/>
      <c r="D14" s="14"/>
      <c r="E14" s="7"/>
      <c r="F14" s="7"/>
      <c r="G14" s="15">
        <v>560</v>
      </c>
      <c r="K14" t="s">
        <v>22</v>
      </c>
    </row>
    <row r="15" spans="1:11" x14ac:dyDescent="0.25">
      <c r="A15" s="13"/>
      <c r="B15" s="23" t="s">
        <v>130</v>
      </c>
      <c r="C15" s="7"/>
      <c r="D15" s="14"/>
      <c r="E15" s="7"/>
      <c r="F15" s="7"/>
      <c r="G15" s="15">
        <v>2540</v>
      </c>
    </row>
    <row r="16" spans="1:11" x14ac:dyDescent="0.25">
      <c r="A16" s="13"/>
      <c r="B16" s="23" t="s">
        <v>138</v>
      </c>
      <c r="C16" s="7"/>
      <c r="D16" s="14"/>
      <c r="E16" s="7"/>
      <c r="F16" s="7"/>
      <c r="G16" s="15">
        <v>1460</v>
      </c>
    </row>
    <row r="17" spans="1:7" x14ac:dyDescent="0.25">
      <c r="A17" s="13"/>
      <c r="B17" s="23" t="s">
        <v>139</v>
      </c>
      <c r="C17" s="7"/>
      <c r="D17" s="14"/>
      <c r="E17" s="7"/>
      <c r="F17" s="7"/>
      <c r="G17" s="15">
        <v>860</v>
      </c>
    </row>
    <row r="18" spans="1:7" x14ac:dyDescent="0.25">
      <c r="A18" s="13"/>
      <c r="B18" s="23" t="s">
        <v>131</v>
      </c>
      <c r="C18" s="7"/>
      <c r="D18" s="14"/>
      <c r="E18" s="7"/>
      <c r="F18" s="7"/>
      <c r="G18" s="15">
        <v>1065</v>
      </c>
    </row>
    <row r="19" spans="1:7" x14ac:dyDescent="0.25">
      <c r="A19" s="13"/>
      <c r="B19" s="23" t="s">
        <v>141</v>
      </c>
      <c r="C19" s="7"/>
      <c r="D19" s="14"/>
      <c r="E19" s="7"/>
      <c r="F19" s="7"/>
      <c r="G19" s="15">
        <v>450</v>
      </c>
    </row>
    <row r="20" spans="1:7" x14ac:dyDescent="0.25">
      <c r="A20" s="13"/>
      <c r="B20" s="23" t="s">
        <v>135</v>
      </c>
      <c r="C20" s="7"/>
      <c r="D20" s="14"/>
      <c r="E20" s="7"/>
      <c r="F20" s="7"/>
      <c r="G20" s="15">
        <v>239</v>
      </c>
    </row>
    <row r="21" spans="1:7" x14ac:dyDescent="0.25">
      <c r="A21" s="13"/>
      <c r="B21" s="23" t="s">
        <v>30</v>
      </c>
      <c r="C21" s="7"/>
      <c r="D21" s="14"/>
      <c r="E21" s="7"/>
      <c r="F21" s="7"/>
      <c r="G21" s="15">
        <v>104</v>
      </c>
    </row>
    <row r="22" spans="1:7" x14ac:dyDescent="0.25">
      <c r="A22" s="13"/>
      <c r="B22" s="23" t="s">
        <v>134</v>
      </c>
      <c r="C22" s="7"/>
      <c r="D22" s="14"/>
      <c r="E22" s="7"/>
      <c r="F22" s="7"/>
      <c r="G22" s="15">
        <v>215</v>
      </c>
    </row>
    <row r="23" spans="1:7" x14ac:dyDescent="0.25">
      <c r="A23" s="13"/>
      <c r="B23" s="23" t="s">
        <v>132</v>
      </c>
      <c r="C23" s="7"/>
      <c r="D23" s="14"/>
      <c r="E23" s="7"/>
      <c r="F23" s="7"/>
      <c r="G23" s="15">
        <v>364.5</v>
      </c>
    </row>
    <row r="24" spans="1:7" x14ac:dyDescent="0.25">
      <c r="A24" s="13"/>
      <c r="B24" s="23" t="s">
        <v>121</v>
      </c>
      <c r="C24" s="7"/>
      <c r="D24" s="14"/>
      <c r="E24" s="7"/>
      <c r="F24" s="7"/>
      <c r="G24" s="15">
        <v>60</v>
      </c>
    </row>
    <row r="25" spans="1:7" x14ac:dyDescent="0.25">
      <c r="A25" s="13"/>
      <c r="B25" s="23" t="s">
        <v>133</v>
      </c>
      <c r="C25" s="7"/>
      <c r="D25" s="14"/>
      <c r="E25" s="7"/>
      <c r="F25" s="7"/>
      <c r="G25" s="15">
        <v>47.3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152.57</v>
      </c>
    </row>
    <row r="27" spans="1:7" x14ac:dyDescent="0.25">
      <c r="A27" s="13"/>
      <c r="B27" s="23" t="s">
        <v>26</v>
      </c>
      <c r="C27" s="7"/>
      <c r="D27" s="14"/>
      <c r="E27" s="7"/>
      <c r="F27" s="7"/>
      <c r="G27" s="15">
        <v>12.92</v>
      </c>
    </row>
    <row r="28" spans="1:7" x14ac:dyDescent="0.25">
      <c r="A28" s="13"/>
      <c r="B28" s="23" t="s">
        <v>7</v>
      </c>
      <c r="C28" s="7"/>
      <c r="D28" s="14"/>
      <c r="E28" s="7"/>
      <c r="F28" s="7"/>
      <c r="G28" s="15">
        <v>106.32</v>
      </c>
    </row>
    <row r="29" spans="1:7" ht="15.75" x14ac:dyDescent="0.25">
      <c r="A29" s="13"/>
      <c r="B29" s="24" t="s">
        <v>3</v>
      </c>
      <c r="C29" s="25"/>
      <c r="D29" s="14"/>
      <c r="E29" s="7"/>
      <c r="F29" s="7"/>
      <c r="G29" s="26">
        <f>SUM(G11:G28)</f>
        <v>16186.609999999999</v>
      </c>
    </row>
    <row r="30" spans="1:7" ht="19.5" thickBot="1" x14ac:dyDescent="0.35">
      <c r="A30" s="42" t="s">
        <v>8</v>
      </c>
      <c r="B30" s="43"/>
      <c r="C30" s="27"/>
      <c r="D30" s="28"/>
      <c r="E30" s="29"/>
      <c r="F30" s="29"/>
      <c r="G30" s="30">
        <f>G8-G29</f>
        <v>-11623.239999999998</v>
      </c>
    </row>
    <row r="31" spans="1:7" ht="18.75" x14ac:dyDescent="0.3">
      <c r="A31" s="31" t="s">
        <v>9</v>
      </c>
      <c r="B31" s="32"/>
      <c r="C31" s="32"/>
      <c r="D31" s="32"/>
      <c r="E31" s="33"/>
      <c r="F31" s="33"/>
      <c r="G31" s="34"/>
    </row>
    <row r="32" spans="1:7" ht="15.75" x14ac:dyDescent="0.25">
      <c r="A32" s="35" t="s">
        <v>126</v>
      </c>
      <c r="B32" s="24"/>
      <c r="C32" s="24"/>
      <c r="D32" s="14"/>
      <c r="E32" s="7"/>
      <c r="F32" s="7"/>
      <c r="G32" s="26">
        <v>52044.09</v>
      </c>
    </row>
    <row r="33" spans="1:7" ht="15.75" x14ac:dyDescent="0.25">
      <c r="A33" s="35"/>
      <c r="B33" s="24" t="s">
        <v>127</v>
      </c>
      <c r="C33" s="24"/>
      <c r="D33" s="14"/>
      <c r="E33" s="7"/>
      <c r="F33" s="7"/>
      <c r="G33" s="26">
        <v>4563.37</v>
      </c>
    </row>
    <row r="34" spans="1:7" ht="15.75" x14ac:dyDescent="0.25">
      <c r="A34" s="35"/>
      <c r="B34" s="24" t="s">
        <v>128</v>
      </c>
      <c r="C34" s="24"/>
      <c r="D34" s="14"/>
      <c r="E34" s="7"/>
      <c r="F34" s="7"/>
      <c r="G34" s="26">
        <f>G29</f>
        <v>16186.609999999999</v>
      </c>
    </row>
    <row r="35" spans="1:7" ht="15.75" x14ac:dyDescent="0.25">
      <c r="A35" s="35"/>
      <c r="B35" s="24" t="s">
        <v>140</v>
      </c>
      <c r="C35" s="24"/>
      <c r="D35" s="14"/>
      <c r="E35" s="7"/>
      <c r="F35" s="7"/>
      <c r="G35" s="26">
        <v>60</v>
      </c>
    </row>
    <row r="36" spans="1:7" ht="16.5" thickBot="1" x14ac:dyDescent="0.3">
      <c r="A36" s="36" t="s">
        <v>129</v>
      </c>
      <c r="B36" s="17"/>
      <c r="C36" s="17"/>
      <c r="D36" s="28"/>
      <c r="E36" s="29"/>
      <c r="F36" s="29"/>
      <c r="G36" s="19">
        <f>SUM(G32+G33-G34-G35)</f>
        <v>40360.85</v>
      </c>
    </row>
    <row r="37" spans="1:7" x14ac:dyDescent="0.25">
      <c r="A37" s="7"/>
      <c r="B37" s="37" t="s">
        <v>64</v>
      </c>
      <c r="C37" s="37"/>
      <c r="D37" s="7"/>
      <c r="E37" s="44" t="s">
        <v>10</v>
      </c>
      <c r="F37" s="44"/>
      <c r="G37" s="7"/>
    </row>
    <row r="38" spans="1:7" x14ac:dyDescent="0.25">
      <c r="A38" s="7"/>
      <c r="B38" s="37" t="s">
        <v>22</v>
      </c>
      <c r="C38" s="37"/>
      <c r="D38" s="7"/>
      <c r="E38" s="45" t="s">
        <v>13</v>
      </c>
      <c r="F38" s="45"/>
      <c r="G38" s="7"/>
    </row>
  </sheetData>
  <mergeCells count="3">
    <mergeCell ref="A30:B30"/>
    <mergeCell ref="E37:F37"/>
    <mergeCell ref="E38:F38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A7"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142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147</v>
      </c>
      <c r="C5" s="7"/>
      <c r="D5" s="14"/>
      <c r="E5" s="7"/>
      <c r="F5" s="7"/>
      <c r="G5" s="15">
        <v>17980</v>
      </c>
    </row>
    <row r="6" spans="1:7" x14ac:dyDescent="0.25">
      <c r="A6" s="13"/>
      <c r="B6" s="7" t="s">
        <v>100</v>
      </c>
      <c r="C6" s="7"/>
      <c r="D6" s="14"/>
      <c r="E6" s="7"/>
      <c r="F6" s="7"/>
      <c r="G6" s="15">
        <v>100</v>
      </c>
    </row>
    <row r="7" spans="1:7" x14ac:dyDescent="0.25">
      <c r="A7" s="13"/>
      <c r="B7" s="7" t="s">
        <v>2</v>
      </c>
      <c r="C7" s="7"/>
      <c r="D7" s="14" t="s">
        <v>22</v>
      </c>
      <c r="E7" s="7" t="s">
        <v>22</v>
      </c>
      <c r="F7" s="7"/>
      <c r="G7" s="15">
        <v>386.33</v>
      </c>
    </row>
    <row r="8" spans="1:7" ht="16.5" thickBot="1" x14ac:dyDescent="0.3">
      <c r="A8" s="16"/>
      <c r="B8" s="17" t="s">
        <v>3</v>
      </c>
      <c r="C8" s="17"/>
      <c r="D8" s="18"/>
      <c r="E8" s="18"/>
      <c r="F8" s="18"/>
      <c r="G8" s="19">
        <f>SUM(G4:G7)</f>
        <v>18466.330000000002</v>
      </c>
    </row>
    <row r="9" spans="1:7" ht="18.75" x14ac:dyDescent="0.3">
      <c r="A9" s="20" t="s">
        <v>4</v>
      </c>
      <c r="B9" s="21"/>
      <c r="C9" s="3"/>
      <c r="D9" s="22"/>
      <c r="E9" s="3"/>
      <c r="F9" s="3"/>
      <c r="G9" s="4"/>
    </row>
    <row r="10" spans="1:7" ht="18.75" x14ac:dyDescent="0.3">
      <c r="A10" s="5"/>
      <c r="B10" s="38" t="s">
        <v>22</v>
      </c>
      <c r="C10" s="7"/>
      <c r="D10" s="14"/>
      <c r="E10" s="7"/>
      <c r="F10" s="7"/>
      <c r="G10" s="8" t="s">
        <v>22</v>
      </c>
    </row>
    <row r="11" spans="1:7" x14ac:dyDescent="0.25">
      <c r="A11" s="13"/>
      <c r="B11" s="23" t="s">
        <v>148</v>
      </c>
      <c r="C11" s="7"/>
      <c r="D11" s="14"/>
      <c r="E11" s="7"/>
      <c r="F11" s="7"/>
      <c r="G11" s="15">
        <v>1060</v>
      </c>
    </row>
    <row r="12" spans="1:7" x14ac:dyDescent="0.25">
      <c r="A12" s="13"/>
      <c r="B12" s="23" t="s">
        <v>137</v>
      </c>
      <c r="C12" s="7"/>
      <c r="D12" s="14"/>
      <c r="E12" s="7"/>
      <c r="F12" s="7"/>
      <c r="G12" s="15">
        <v>3815</v>
      </c>
    </row>
    <row r="13" spans="1:7" x14ac:dyDescent="0.25">
      <c r="A13" s="13"/>
      <c r="B13" s="23" t="s">
        <v>153</v>
      </c>
      <c r="C13" s="7"/>
      <c r="D13" s="14"/>
      <c r="E13" s="7"/>
      <c r="F13" s="7"/>
      <c r="G13" s="15">
        <v>13.35</v>
      </c>
    </row>
    <row r="14" spans="1:7" x14ac:dyDescent="0.25">
      <c r="A14" s="13"/>
      <c r="B14" s="23" t="s">
        <v>154</v>
      </c>
      <c r="C14" s="7"/>
      <c r="D14" s="14"/>
      <c r="E14" s="7"/>
      <c r="F14" s="7"/>
      <c r="G14" s="15">
        <v>1065</v>
      </c>
    </row>
    <row r="15" spans="1:7" x14ac:dyDescent="0.25">
      <c r="A15" s="13"/>
      <c r="B15" s="23" t="s">
        <v>155</v>
      </c>
      <c r="C15" s="7"/>
      <c r="D15" s="14"/>
      <c r="E15" s="7"/>
      <c r="F15" s="7"/>
      <c r="G15" s="15">
        <v>450</v>
      </c>
    </row>
    <row r="16" spans="1:7" x14ac:dyDescent="0.25">
      <c r="A16" s="13"/>
      <c r="B16" s="23" t="s">
        <v>149</v>
      </c>
      <c r="C16" s="7"/>
      <c r="D16" s="14"/>
      <c r="E16" s="7"/>
      <c r="F16" s="7"/>
      <c r="G16" s="15">
        <v>257.89999999999998</v>
      </c>
    </row>
    <row r="17" spans="1:7" x14ac:dyDescent="0.25">
      <c r="A17" s="13"/>
      <c r="B17" s="23" t="s">
        <v>30</v>
      </c>
      <c r="C17" s="7"/>
      <c r="D17" s="14"/>
      <c r="E17" s="7"/>
      <c r="F17" s="7"/>
      <c r="G17" s="15">
        <v>104</v>
      </c>
    </row>
    <row r="18" spans="1:7" x14ac:dyDescent="0.25">
      <c r="A18" s="13"/>
      <c r="B18" s="23" t="s">
        <v>156</v>
      </c>
      <c r="C18" s="7"/>
      <c r="D18" s="14"/>
      <c r="E18" s="7"/>
      <c r="F18" s="7"/>
      <c r="G18" s="15">
        <v>250</v>
      </c>
    </row>
    <row r="19" spans="1:7" x14ac:dyDescent="0.25">
      <c r="A19" s="13"/>
      <c r="B19" s="23" t="s">
        <v>150</v>
      </c>
      <c r="C19" s="7"/>
      <c r="D19" s="14"/>
      <c r="E19" s="7"/>
      <c r="F19" s="7"/>
      <c r="G19" s="15">
        <v>220</v>
      </c>
    </row>
    <row r="20" spans="1:7" x14ac:dyDescent="0.25">
      <c r="A20" s="13"/>
      <c r="B20" s="23" t="s">
        <v>151</v>
      </c>
      <c r="C20" s="7"/>
      <c r="D20" s="14"/>
      <c r="E20" s="7"/>
      <c r="F20" s="7"/>
      <c r="G20" s="15">
        <v>100</v>
      </c>
    </row>
    <row r="21" spans="1:7" x14ac:dyDescent="0.25">
      <c r="A21" s="13"/>
      <c r="B21" s="23" t="s">
        <v>152</v>
      </c>
      <c r="C21" s="7"/>
      <c r="D21" s="14"/>
      <c r="E21" s="7"/>
      <c r="F21" s="7"/>
      <c r="G21" s="15">
        <v>55</v>
      </c>
    </row>
    <row r="22" spans="1:7" x14ac:dyDescent="0.25">
      <c r="A22" s="13"/>
      <c r="B22" s="23" t="s">
        <v>6</v>
      </c>
      <c r="C22" s="7"/>
      <c r="D22" s="14"/>
      <c r="E22" s="7"/>
      <c r="F22" s="7"/>
      <c r="G22" s="15">
        <v>43.65</v>
      </c>
    </row>
    <row r="23" spans="1:7" x14ac:dyDescent="0.25">
      <c r="A23" s="13"/>
      <c r="B23" s="23" t="s">
        <v>26</v>
      </c>
      <c r="C23" s="7"/>
      <c r="D23" s="14"/>
      <c r="E23" s="7"/>
      <c r="F23" s="7"/>
      <c r="G23" s="15">
        <v>15.45</v>
      </c>
    </row>
    <row r="24" spans="1:7" x14ac:dyDescent="0.25">
      <c r="A24" s="13"/>
      <c r="B24" s="23" t="s">
        <v>7</v>
      </c>
      <c r="C24" s="7"/>
      <c r="D24" s="14"/>
      <c r="E24" s="7"/>
      <c r="F24" s="7"/>
      <c r="G24" s="15">
        <v>68.290000000000006</v>
      </c>
    </row>
    <row r="25" spans="1:7" ht="15.75" x14ac:dyDescent="0.25">
      <c r="A25" s="13"/>
      <c r="B25" s="24" t="s">
        <v>3</v>
      </c>
      <c r="C25" s="25"/>
      <c r="D25" s="14"/>
      <c r="E25" s="7"/>
      <c r="F25" s="7"/>
      <c r="G25" s="26">
        <f>SUM(G11:G24)</f>
        <v>7517.6399999999994</v>
      </c>
    </row>
    <row r="26" spans="1:7" ht="19.5" thickBot="1" x14ac:dyDescent="0.35">
      <c r="A26" s="42" t="s">
        <v>83</v>
      </c>
      <c r="B26" s="43"/>
      <c r="C26" s="27"/>
      <c r="D26" s="28"/>
      <c r="E26" s="29"/>
      <c r="F26" s="29"/>
      <c r="G26" s="30">
        <f>G8-G25</f>
        <v>10948.690000000002</v>
      </c>
    </row>
    <row r="27" spans="1:7" ht="18.75" x14ac:dyDescent="0.3">
      <c r="A27" s="31" t="s">
        <v>9</v>
      </c>
      <c r="B27" s="32"/>
      <c r="C27" s="32"/>
      <c r="D27" s="32"/>
      <c r="E27" s="33"/>
      <c r="F27" s="33"/>
      <c r="G27" s="34"/>
    </row>
    <row r="28" spans="1:7" ht="15.75" x14ac:dyDescent="0.25">
      <c r="A28" s="35" t="s">
        <v>143</v>
      </c>
      <c r="B28" s="24"/>
      <c r="C28" s="24"/>
      <c r="D28" s="14"/>
      <c r="E28" s="7"/>
      <c r="F28" s="7"/>
      <c r="G28" s="26">
        <v>40360.85</v>
      </c>
    </row>
    <row r="29" spans="1:7" ht="15.75" x14ac:dyDescent="0.25">
      <c r="A29" s="35"/>
      <c r="B29" s="24" t="s">
        <v>144</v>
      </c>
      <c r="C29" s="24"/>
      <c r="D29" s="14"/>
      <c r="E29" s="7"/>
      <c r="F29" s="7"/>
      <c r="G29" s="26">
        <v>18466.330000000002</v>
      </c>
    </row>
    <row r="30" spans="1:7" ht="15.75" x14ac:dyDescent="0.25">
      <c r="A30" s="35"/>
      <c r="B30" s="24" t="s">
        <v>145</v>
      </c>
      <c r="C30" s="24"/>
      <c r="D30" s="14"/>
      <c r="E30" s="7"/>
      <c r="F30" s="7"/>
      <c r="G30" s="26">
        <f>G25</f>
        <v>7517.6399999999994</v>
      </c>
    </row>
    <row r="31" spans="1:7" ht="15.75" x14ac:dyDescent="0.25">
      <c r="A31" s="35"/>
      <c r="B31" s="24" t="s">
        <v>140</v>
      </c>
      <c r="C31" s="24"/>
      <c r="D31" s="14"/>
      <c r="E31" s="7"/>
      <c r="F31" s="7"/>
      <c r="G31" s="26">
        <v>30</v>
      </c>
    </row>
    <row r="32" spans="1:7" ht="16.5" thickBot="1" x14ac:dyDescent="0.3">
      <c r="A32" s="36" t="s">
        <v>146</v>
      </c>
      <c r="B32" s="17"/>
      <c r="C32" s="17"/>
      <c r="D32" s="28"/>
      <c r="E32" s="29"/>
      <c r="F32" s="29"/>
      <c r="G32" s="19">
        <f>SUM(G28+G29-G30-G31)</f>
        <v>51279.54</v>
      </c>
    </row>
    <row r="33" spans="1:7" x14ac:dyDescent="0.25">
      <c r="A33" s="7"/>
      <c r="B33" s="37" t="s">
        <v>64</v>
      </c>
      <c r="C33" s="37"/>
      <c r="D33" s="7"/>
      <c r="E33" s="44" t="s">
        <v>10</v>
      </c>
      <c r="F33" s="44"/>
      <c r="G33" s="7"/>
    </row>
    <row r="34" spans="1:7" x14ac:dyDescent="0.25">
      <c r="A34" s="7"/>
      <c r="B34" s="37" t="s">
        <v>22</v>
      </c>
      <c r="C34" s="37"/>
      <c r="D34" s="7"/>
      <c r="E34" s="45" t="s">
        <v>13</v>
      </c>
      <c r="F34" s="45"/>
      <c r="G34" s="7"/>
    </row>
  </sheetData>
  <mergeCells count="3">
    <mergeCell ref="A26:B26"/>
    <mergeCell ref="E33:F33"/>
    <mergeCell ref="E34:F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0" workbookViewId="0">
      <selection activeCell="D25" sqref="D25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157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2</v>
      </c>
      <c r="C5" s="7"/>
      <c r="D5" s="14" t="s">
        <v>22</v>
      </c>
      <c r="E5" s="7" t="s">
        <v>22</v>
      </c>
      <c r="F5" s="7"/>
      <c r="G5" s="15">
        <v>233.9</v>
      </c>
    </row>
    <row r="6" spans="1:7" ht="16.5" thickBot="1" x14ac:dyDescent="0.3">
      <c r="A6" s="16"/>
      <c r="B6" s="17" t="s">
        <v>3</v>
      </c>
      <c r="C6" s="17"/>
      <c r="D6" s="18"/>
      <c r="E6" s="18"/>
      <c r="F6" s="18"/>
      <c r="G6" s="19">
        <f>SUM(G4:G5)</f>
        <v>233.9</v>
      </c>
    </row>
    <row r="7" spans="1:7" ht="18.75" x14ac:dyDescent="0.3">
      <c r="A7" s="20" t="s">
        <v>4</v>
      </c>
      <c r="B7" s="21"/>
      <c r="C7" s="3"/>
      <c r="D7" s="22"/>
      <c r="E7" s="3"/>
      <c r="F7" s="3"/>
      <c r="G7" s="4"/>
    </row>
    <row r="8" spans="1:7" ht="18.75" x14ac:dyDescent="0.3">
      <c r="A8" s="5"/>
      <c r="B8" s="38" t="s">
        <v>22</v>
      </c>
      <c r="C8" s="7"/>
      <c r="D8" s="14"/>
      <c r="E8" s="7"/>
      <c r="F8" s="7"/>
      <c r="G8" s="8" t="s">
        <v>22</v>
      </c>
    </row>
    <row r="9" spans="1:7" x14ac:dyDescent="0.25">
      <c r="A9" s="13"/>
      <c r="B9" s="23" t="s">
        <v>148</v>
      </c>
      <c r="C9" s="7"/>
      <c r="D9" s="14"/>
      <c r="E9" s="7"/>
      <c r="F9" s="7"/>
      <c r="G9" s="15">
        <v>720</v>
      </c>
    </row>
    <row r="10" spans="1:7" x14ac:dyDescent="0.25">
      <c r="A10" s="13"/>
      <c r="B10" s="23" t="s">
        <v>169</v>
      </c>
      <c r="C10" s="7"/>
      <c r="D10" s="14"/>
      <c r="E10" s="7"/>
      <c r="F10" s="7"/>
      <c r="G10" s="15">
        <v>360</v>
      </c>
    </row>
    <row r="11" spans="1:7" x14ac:dyDescent="0.25">
      <c r="A11" s="13"/>
      <c r="B11" s="23" t="s">
        <v>137</v>
      </c>
      <c r="C11" s="7"/>
      <c r="D11" s="14"/>
      <c r="E11" s="7"/>
      <c r="F11" s="7"/>
      <c r="G11" s="15">
        <v>4305</v>
      </c>
    </row>
    <row r="12" spans="1:7" x14ac:dyDescent="0.25">
      <c r="A12" s="13"/>
      <c r="B12" s="23" t="s">
        <v>170</v>
      </c>
      <c r="C12" s="7"/>
      <c r="D12" s="14"/>
      <c r="E12" s="7"/>
      <c r="F12" s="7"/>
      <c r="G12" s="15">
        <v>800</v>
      </c>
    </row>
    <row r="13" spans="1:7" x14ac:dyDescent="0.25">
      <c r="A13" s="13"/>
      <c r="B13" s="23" t="s">
        <v>171</v>
      </c>
      <c r="C13" s="7"/>
      <c r="D13" s="14"/>
      <c r="E13" s="7"/>
      <c r="F13" s="7"/>
      <c r="G13" s="15">
        <v>5685</v>
      </c>
    </row>
    <row r="14" spans="1:7" x14ac:dyDescent="0.25">
      <c r="A14" s="13"/>
      <c r="B14" s="23" t="s">
        <v>172</v>
      </c>
      <c r="C14" s="7"/>
      <c r="D14" s="14"/>
      <c r="E14" s="7"/>
      <c r="F14" s="7"/>
      <c r="G14" s="15">
        <v>2440</v>
      </c>
    </row>
    <row r="15" spans="1:7" x14ac:dyDescent="0.25">
      <c r="A15" s="13"/>
      <c r="B15" s="23" t="s">
        <v>173</v>
      </c>
      <c r="C15" s="7"/>
      <c r="D15" s="14"/>
      <c r="E15" s="7"/>
      <c r="F15" s="7"/>
      <c r="G15" s="15">
        <v>1995</v>
      </c>
    </row>
    <row r="16" spans="1:7" x14ac:dyDescent="0.25">
      <c r="A16" s="13"/>
      <c r="B16" s="23" t="s">
        <v>174</v>
      </c>
      <c r="C16" s="7"/>
      <c r="D16" s="14"/>
      <c r="E16" s="7"/>
      <c r="F16" s="7"/>
      <c r="G16" s="15">
        <v>135</v>
      </c>
    </row>
    <row r="17" spans="1:7" x14ac:dyDescent="0.25">
      <c r="A17" s="13"/>
      <c r="B17" s="23" t="s">
        <v>162</v>
      </c>
      <c r="C17" s="7"/>
      <c r="D17" s="14"/>
      <c r="E17" s="7"/>
      <c r="F17" s="7"/>
      <c r="G17" s="15">
        <v>1065</v>
      </c>
    </row>
    <row r="18" spans="1:7" x14ac:dyDescent="0.25">
      <c r="A18" s="13"/>
      <c r="B18" s="23" t="s">
        <v>163</v>
      </c>
      <c r="C18" s="7"/>
      <c r="D18" s="14"/>
      <c r="E18" s="7"/>
      <c r="F18" s="7"/>
      <c r="G18" s="15">
        <v>450</v>
      </c>
    </row>
    <row r="19" spans="1:7" x14ac:dyDescent="0.25">
      <c r="A19" s="13"/>
      <c r="B19" s="23" t="s">
        <v>164</v>
      </c>
      <c r="C19" s="7"/>
      <c r="D19" s="14"/>
      <c r="E19" s="7"/>
      <c r="F19" s="7"/>
      <c r="G19" s="15">
        <v>185</v>
      </c>
    </row>
    <row r="20" spans="1:7" x14ac:dyDescent="0.25">
      <c r="A20" s="13"/>
      <c r="B20" s="23" t="s">
        <v>30</v>
      </c>
      <c r="C20" s="7"/>
      <c r="D20" s="14"/>
      <c r="E20" s="7"/>
      <c r="F20" s="7"/>
      <c r="G20" s="15">
        <v>104</v>
      </c>
    </row>
    <row r="21" spans="1:7" x14ac:dyDescent="0.25">
      <c r="A21" s="13"/>
      <c r="B21" s="23" t="s">
        <v>175</v>
      </c>
      <c r="C21" s="7"/>
      <c r="D21" s="14"/>
      <c r="E21" s="7"/>
      <c r="F21" s="7"/>
      <c r="G21" s="15">
        <v>1000</v>
      </c>
    </row>
    <row r="22" spans="1:7" x14ac:dyDescent="0.25">
      <c r="A22" s="13"/>
      <c r="B22" s="23" t="s">
        <v>168</v>
      </c>
      <c r="C22" s="7"/>
      <c r="D22" s="14"/>
      <c r="E22" s="7"/>
      <c r="F22" s="7"/>
      <c r="G22" s="15">
        <v>60</v>
      </c>
    </row>
    <row r="23" spans="1:7" x14ac:dyDescent="0.25">
      <c r="A23" s="13"/>
      <c r="B23" s="23" t="s">
        <v>165</v>
      </c>
      <c r="C23" s="7"/>
      <c r="D23" s="14"/>
      <c r="E23" s="7"/>
      <c r="F23" s="7"/>
      <c r="G23" s="15">
        <v>60</v>
      </c>
    </row>
    <row r="24" spans="1:7" x14ac:dyDescent="0.25">
      <c r="A24" s="13"/>
      <c r="B24" s="23" t="s">
        <v>167</v>
      </c>
      <c r="C24" s="7"/>
      <c r="D24" s="14"/>
      <c r="E24" s="7"/>
      <c r="F24" s="7"/>
      <c r="G24" s="15">
        <v>149.9</v>
      </c>
    </row>
    <row r="25" spans="1:7" x14ac:dyDescent="0.25">
      <c r="A25" s="13"/>
      <c r="B25" s="23" t="s">
        <v>166</v>
      </c>
      <c r="C25" s="7"/>
      <c r="D25" s="14"/>
      <c r="E25" s="7"/>
      <c r="F25" s="7"/>
      <c r="G25" s="15">
        <v>32</v>
      </c>
    </row>
    <row r="26" spans="1:7" x14ac:dyDescent="0.25">
      <c r="A26" s="13"/>
      <c r="B26" s="23" t="s">
        <v>6</v>
      </c>
      <c r="C26" s="7"/>
      <c r="D26" s="14"/>
      <c r="E26" s="7"/>
      <c r="F26" s="7"/>
      <c r="G26" s="15">
        <v>36.6</v>
      </c>
    </row>
    <row r="27" spans="1:7" x14ac:dyDescent="0.25">
      <c r="A27" s="13"/>
      <c r="B27" s="23" t="s">
        <v>7</v>
      </c>
      <c r="C27" s="7"/>
      <c r="D27" s="14"/>
      <c r="E27" s="7"/>
      <c r="F27" s="7"/>
      <c r="G27" s="15">
        <v>94.61</v>
      </c>
    </row>
    <row r="28" spans="1:7" ht="15.75" x14ac:dyDescent="0.25">
      <c r="A28" s="13"/>
      <c r="B28" s="24" t="s">
        <v>3</v>
      </c>
      <c r="C28" s="25"/>
      <c r="D28" s="14"/>
      <c r="E28" s="7"/>
      <c r="F28" s="7"/>
      <c r="G28" s="26">
        <f>SUM(G9:G27)</f>
        <v>19677.11</v>
      </c>
    </row>
    <row r="29" spans="1:7" ht="19.5" thickBot="1" x14ac:dyDescent="0.35">
      <c r="A29" s="42" t="s">
        <v>8</v>
      </c>
      <c r="B29" s="43"/>
      <c r="C29" s="27"/>
      <c r="D29" s="28"/>
      <c r="E29" s="29"/>
      <c r="F29" s="29"/>
      <c r="G29" s="30">
        <f>G6-G28</f>
        <v>-19443.21</v>
      </c>
    </row>
    <row r="30" spans="1:7" ht="18.75" x14ac:dyDescent="0.3">
      <c r="A30" s="31" t="s">
        <v>9</v>
      </c>
      <c r="B30" s="32"/>
      <c r="C30" s="32"/>
      <c r="D30" s="32"/>
      <c r="E30" s="33"/>
      <c r="F30" s="33"/>
      <c r="G30" s="34"/>
    </row>
    <row r="31" spans="1:7" ht="15.75" x14ac:dyDescent="0.25">
      <c r="A31" s="35" t="s">
        <v>158</v>
      </c>
      <c r="B31" s="24"/>
      <c r="C31" s="24"/>
      <c r="D31" s="14"/>
      <c r="E31" s="7"/>
      <c r="F31" s="7"/>
      <c r="G31" s="26">
        <v>51279.54</v>
      </c>
    </row>
    <row r="32" spans="1:7" ht="15.75" x14ac:dyDescent="0.25">
      <c r="A32" s="35"/>
      <c r="B32" s="24" t="s">
        <v>159</v>
      </c>
      <c r="C32" s="24"/>
      <c r="D32" s="14"/>
      <c r="E32" s="7"/>
      <c r="F32" s="7"/>
      <c r="G32" s="26">
        <v>233.9</v>
      </c>
    </row>
    <row r="33" spans="1:7" ht="15.75" x14ac:dyDescent="0.25">
      <c r="A33" s="35"/>
      <c r="B33" s="24" t="s">
        <v>160</v>
      </c>
      <c r="C33" s="24"/>
      <c r="D33" s="14"/>
      <c r="E33" s="7"/>
      <c r="F33" s="7"/>
      <c r="G33" s="26">
        <f>G28</f>
        <v>19677.11</v>
      </c>
    </row>
    <row r="34" spans="1:7" ht="15.75" x14ac:dyDescent="0.25">
      <c r="A34" s="35"/>
      <c r="B34" s="24" t="s">
        <v>140</v>
      </c>
      <c r="C34" s="24"/>
      <c r="D34" s="14"/>
      <c r="E34" s="7"/>
      <c r="F34" s="7"/>
      <c r="G34" s="26">
        <v>30</v>
      </c>
    </row>
    <row r="35" spans="1:7" ht="16.5" thickBot="1" x14ac:dyDescent="0.3">
      <c r="A35" s="36" t="s">
        <v>161</v>
      </c>
      <c r="B35" s="17"/>
      <c r="C35" s="17"/>
      <c r="D35" s="28"/>
      <c r="E35" s="29"/>
      <c r="F35" s="29"/>
      <c r="G35" s="19">
        <f>SUM(G31+G32-G33-G34)</f>
        <v>31806.33</v>
      </c>
    </row>
    <row r="36" spans="1:7" x14ac:dyDescent="0.25">
      <c r="A36" s="7"/>
      <c r="B36" s="37" t="s">
        <v>64</v>
      </c>
      <c r="C36" s="37"/>
      <c r="D36" s="7"/>
      <c r="E36" s="44" t="s">
        <v>10</v>
      </c>
      <c r="F36" s="44"/>
      <c r="G36" s="7"/>
    </row>
    <row r="37" spans="1:7" x14ac:dyDescent="0.25">
      <c r="A37" s="7"/>
      <c r="B37" s="37" t="s">
        <v>22</v>
      </c>
      <c r="C37" s="37"/>
      <c r="D37" s="7"/>
      <c r="E37" s="45" t="s">
        <v>13</v>
      </c>
      <c r="F37" s="45"/>
      <c r="G37" s="7"/>
    </row>
  </sheetData>
  <mergeCells count="3">
    <mergeCell ref="A29:B29"/>
    <mergeCell ref="E36:F36"/>
    <mergeCell ref="E37:F37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201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187</v>
      </c>
      <c r="C5" s="7"/>
      <c r="D5" s="14"/>
      <c r="E5" s="7"/>
      <c r="F5" s="7"/>
      <c r="G5" s="15">
        <v>12900</v>
      </c>
    </row>
    <row r="6" spans="1:7" x14ac:dyDescent="0.25">
      <c r="A6" s="13"/>
      <c r="B6" s="7" t="s">
        <v>184</v>
      </c>
      <c r="C6" s="7"/>
      <c r="D6" s="14"/>
      <c r="E6" s="7"/>
      <c r="F6" s="7"/>
      <c r="G6" s="15">
        <v>6480</v>
      </c>
    </row>
    <row r="7" spans="1:7" x14ac:dyDescent="0.25">
      <c r="A7" s="13"/>
      <c r="B7" s="7" t="s">
        <v>186</v>
      </c>
      <c r="C7" s="7"/>
      <c r="D7" s="14"/>
      <c r="E7" s="7"/>
      <c r="F7" s="7"/>
      <c r="G7" s="15">
        <v>3500</v>
      </c>
    </row>
    <row r="8" spans="1:7" x14ac:dyDescent="0.25">
      <c r="A8" s="13"/>
      <c r="B8" s="7" t="s">
        <v>185</v>
      </c>
      <c r="C8" s="7"/>
      <c r="D8" s="14"/>
      <c r="E8" s="7"/>
      <c r="F8" s="7"/>
      <c r="G8" s="15">
        <v>2300</v>
      </c>
    </row>
    <row r="9" spans="1:7" x14ac:dyDescent="0.25">
      <c r="A9" s="13"/>
      <c r="B9" s="7" t="s">
        <v>183</v>
      </c>
      <c r="C9" s="7"/>
      <c r="D9" s="14"/>
      <c r="E9" s="7"/>
      <c r="F9" s="7"/>
      <c r="G9" s="15">
        <v>4340</v>
      </c>
    </row>
    <row r="10" spans="1:7" x14ac:dyDescent="0.25">
      <c r="A10" s="13"/>
      <c r="B10" s="7" t="s">
        <v>182</v>
      </c>
      <c r="C10" s="7"/>
      <c r="D10" s="14"/>
      <c r="E10" s="7"/>
      <c r="F10" s="7"/>
      <c r="G10" s="15">
        <v>200</v>
      </c>
    </row>
    <row r="11" spans="1:7" x14ac:dyDescent="0.25">
      <c r="A11" s="13"/>
      <c r="B11" s="7" t="s">
        <v>2</v>
      </c>
      <c r="C11" s="7"/>
      <c r="D11" s="14" t="s">
        <v>22</v>
      </c>
      <c r="E11" s="7" t="s">
        <v>22</v>
      </c>
      <c r="F11" s="7"/>
      <c r="G11" s="15">
        <v>243.04</v>
      </c>
    </row>
    <row r="12" spans="1:7" ht="16.5" thickBot="1" x14ac:dyDescent="0.3">
      <c r="A12" s="16"/>
      <c r="B12" s="17" t="s">
        <v>3</v>
      </c>
      <c r="C12" s="17"/>
      <c r="D12" s="18"/>
      <c r="E12" s="18"/>
      <c r="F12" s="18"/>
      <c r="G12" s="19">
        <f>SUM(G4:G11)</f>
        <v>29963.040000000001</v>
      </c>
    </row>
    <row r="13" spans="1:7" ht="18.75" x14ac:dyDescent="0.3">
      <c r="A13" s="20" t="s">
        <v>4</v>
      </c>
      <c r="B13" s="21"/>
      <c r="C13" s="3"/>
      <c r="D13" s="22"/>
      <c r="E13" s="3"/>
      <c r="F13" s="3"/>
      <c r="G13" s="4"/>
    </row>
    <row r="14" spans="1:7" ht="18.75" x14ac:dyDescent="0.3">
      <c r="A14" s="5"/>
      <c r="B14" s="38" t="s">
        <v>22</v>
      </c>
      <c r="C14" s="7"/>
      <c r="D14" s="14"/>
      <c r="E14" s="7"/>
      <c r="F14" s="7"/>
      <c r="G14" s="8" t="s">
        <v>22</v>
      </c>
    </row>
    <row r="15" spans="1:7" x14ac:dyDescent="0.25">
      <c r="A15" s="13"/>
      <c r="B15" s="23" t="s">
        <v>169</v>
      </c>
      <c r="C15" s="7"/>
      <c r="D15" s="14"/>
      <c r="E15" s="7"/>
      <c r="F15" s="7"/>
      <c r="G15" s="15">
        <v>1460</v>
      </c>
    </row>
    <row r="16" spans="1:7" x14ac:dyDescent="0.25">
      <c r="A16" s="13"/>
      <c r="B16" s="23" t="s">
        <v>137</v>
      </c>
      <c r="C16" s="7"/>
      <c r="D16" s="14"/>
      <c r="E16" s="7"/>
      <c r="F16" s="7"/>
      <c r="G16" s="15">
        <v>3800</v>
      </c>
    </row>
    <row r="17" spans="1:7" x14ac:dyDescent="0.25">
      <c r="A17" s="13"/>
      <c r="B17" s="23" t="s">
        <v>170</v>
      </c>
      <c r="C17" s="7"/>
      <c r="D17" s="14"/>
      <c r="E17" s="7"/>
      <c r="F17" s="7"/>
      <c r="G17" s="15">
        <v>1720</v>
      </c>
    </row>
    <row r="18" spans="1:7" x14ac:dyDescent="0.25">
      <c r="A18" s="13"/>
      <c r="B18" s="23" t="s">
        <v>188</v>
      </c>
      <c r="C18" s="7"/>
      <c r="D18" s="14"/>
      <c r="E18" s="7"/>
      <c r="F18" s="7"/>
      <c r="G18" s="15">
        <v>990</v>
      </c>
    </row>
    <row r="19" spans="1:7" x14ac:dyDescent="0.25">
      <c r="A19" s="13"/>
      <c r="B19" s="23" t="s">
        <v>172</v>
      </c>
      <c r="C19" s="7"/>
      <c r="D19" s="14"/>
      <c r="E19" s="7"/>
      <c r="F19" s="7"/>
      <c r="G19" s="15">
        <v>1440</v>
      </c>
    </row>
    <row r="20" spans="1:7" x14ac:dyDescent="0.25">
      <c r="A20" s="13"/>
      <c r="B20" s="23" t="s">
        <v>189</v>
      </c>
      <c r="C20" s="7"/>
      <c r="D20" s="14"/>
      <c r="E20" s="7"/>
      <c r="F20" s="7"/>
      <c r="G20" s="15">
        <v>994</v>
      </c>
    </row>
    <row r="21" spans="1:7" x14ac:dyDescent="0.25">
      <c r="A21" s="13"/>
      <c r="B21" s="23" t="s">
        <v>190</v>
      </c>
      <c r="C21" s="7"/>
      <c r="D21" s="14"/>
      <c r="E21" s="7"/>
      <c r="F21" s="7"/>
      <c r="G21" s="15">
        <v>2750</v>
      </c>
    </row>
    <row r="22" spans="1:7" x14ac:dyDescent="0.25">
      <c r="A22" s="13"/>
      <c r="B22" s="23" t="s">
        <v>192</v>
      </c>
      <c r="C22" s="7"/>
      <c r="D22" s="14"/>
      <c r="E22" s="7"/>
      <c r="F22" s="7"/>
      <c r="G22" s="15">
        <v>3300</v>
      </c>
    </row>
    <row r="23" spans="1:7" x14ac:dyDescent="0.25">
      <c r="A23" s="13"/>
      <c r="B23" s="23" t="s">
        <v>191</v>
      </c>
      <c r="C23" s="7"/>
      <c r="D23" s="14"/>
      <c r="E23" s="7"/>
      <c r="F23" s="7"/>
      <c r="G23" s="15">
        <v>2200</v>
      </c>
    </row>
    <row r="24" spans="1:7" x14ac:dyDescent="0.25">
      <c r="A24" s="13"/>
      <c r="B24" s="23" t="s">
        <v>181</v>
      </c>
      <c r="C24" s="7"/>
      <c r="D24" s="14"/>
      <c r="E24" s="7"/>
      <c r="F24" s="7"/>
      <c r="G24" s="15">
        <v>1065</v>
      </c>
    </row>
    <row r="25" spans="1:7" x14ac:dyDescent="0.25">
      <c r="A25" s="13"/>
      <c r="B25" s="23" t="s">
        <v>180</v>
      </c>
      <c r="C25" s="7"/>
      <c r="D25" s="14"/>
      <c r="E25" s="7"/>
      <c r="F25" s="7"/>
      <c r="G25" s="15">
        <v>450</v>
      </c>
    </row>
    <row r="26" spans="1:7" x14ac:dyDescent="0.25">
      <c r="A26" s="13"/>
      <c r="B26" s="23" t="s">
        <v>194</v>
      </c>
      <c r="C26" s="7"/>
      <c r="D26" s="14"/>
      <c r="E26" s="7"/>
      <c r="F26" s="7"/>
      <c r="G26" s="15">
        <v>209</v>
      </c>
    </row>
    <row r="27" spans="1:7" x14ac:dyDescent="0.25">
      <c r="A27" s="13"/>
      <c r="B27" s="23" t="s">
        <v>30</v>
      </c>
      <c r="C27" s="7"/>
      <c r="D27" s="14"/>
      <c r="E27" s="7"/>
      <c r="F27" s="7"/>
      <c r="G27" s="15">
        <v>104</v>
      </c>
    </row>
    <row r="28" spans="1:7" x14ac:dyDescent="0.25">
      <c r="A28" s="13"/>
      <c r="B28" s="23" t="s">
        <v>200</v>
      </c>
      <c r="C28" s="7"/>
      <c r="D28" s="14"/>
      <c r="E28" s="7"/>
      <c r="F28" s="7"/>
      <c r="G28" s="15">
        <v>120</v>
      </c>
    </row>
    <row r="29" spans="1:7" x14ac:dyDescent="0.25">
      <c r="A29" s="13"/>
      <c r="B29" s="23" t="s">
        <v>196</v>
      </c>
      <c r="C29" s="7"/>
      <c r="D29" s="14"/>
      <c r="E29" s="7"/>
      <c r="F29" s="7"/>
      <c r="G29" s="15">
        <v>60</v>
      </c>
    </row>
    <row r="30" spans="1:7" x14ac:dyDescent="0.25">
      <c r="A30" s="13"/>
      <c r="B30" s="23" t="s">
        <v>195</v>
      </c>
      <c r="C30" s="7"/>
      <c r="D30" s="14"/>
      <c r="E30" s="7"/>
      <c r="F30" s="7"/>
      <c r="G30" s="15">
        <v>100</v>
      </c>
    </row>
    <row r="31" spans="1:7" x14ac:dyDescent="0.25">
      <c r="A31" s="13"/>
      <c r="B31" s="23" t="s">
        <v>193</v>
      </c>
      <c r="C31" s="7"/>
      <c r="D31" s="14"/>
      <c r="E31" s="7"/>
      <c r="F31" s="7"/>
      <c r="G31" s="15">
        <v>145</v>
      </c>
    </row>
    <row r="32" spans="1:7" x14ac:dyDescent="0.25">
      <c r="A32" s="13"/>
      <c r="B32" s="23" t="s">
        <v>197</v>
      </c>
      <c r="C32" s="7"/>
      <c r="D32" s="14"/>
      <c r="E32" s="7"/>
      <c r="F32" s="7"/>
      <c r="G32" s="15">
        <v>30</v>
      </c>
    </row>
    <row r="33" spans="1:7" x14ac:dyDescent="0.25">
      <c r="A33" s="13"/>
      <c r="B33" s="23" t="s">
        <v>199</v>
      </c>
      <c r="C33" s="7"/>
      <c r="D33" s="14"/>
      <c r="E33" s="7"/>
      <c r="F33" s="7"/>
      <c r="G33" s="15">
        <v>16.82</v>
      </c>
    </row>
    <row r="34" spans="1:7" x14ac:dyDescent="0.25">
      <c r="A34" s="13"/>
      <c r="B34" s="23" t="s">
        <v>6</v>
      </c>
      <c r="C34" s="7"/>
      <c r="D34" s="14"/>
      <c r="E34" s="7"/>
      <c r="F34" s="7"/>
      <c r="G34" s="15">
        <v>63.75</v>
      </c>
    </row>
    <row r="35" spans="1:7" x14ac:dyDescent="0.25">
      <c r="A35" s="13"/>
      <c r="B35" s="23" t="s">
        <v>198</v>
      </c>
      <c r="C35" s="7"/>
      <c r="D35" s="14"/>
      <c r="E35" s="7"/>
      <c r="F35" s="7"/>
      <c r="G35" s="15">
        <v>92.93</v>
      </c>
    </row>
    <row r="36" spans="1:7" ht="15.75" x14ac:dyDescent="0.25">
      <c r="A36" s="13"/>
      <c r="B36" s="24" t="s">
        <v>3</v>
      </c>
      <c r="C36" s="25"/>
      <c r="D36" s="14"/>
      <c r="E36" s="7"/>
      <c r="F36" s="7"/>
      <c r="G36" s="26">
        <f>SUM(G15:G35)</f>
        <v>21110.5</v>
      </c>
    </row>
    <row r="37" spans="1:7" ht="19.5" thickBot="1" x14ac:dyDescent="0.35">
      <c r="A37" s="42" t="s">
        <v>83</v>
      </c>
      <c r="B37" s="43"/>
      <c r="C37" s="27"/>
      <c r="D37" s="28"/>
      <c r="E37" s="29"/>
      <c r="F37" s="29"/>
      <c r="G37" s="30">
        <f>G12-G36</f>
        <v>8852.5400000000009</v>
      </c>
    </row>
    <row r="38" spans="1:7" ht="18.75" x14ac:dyDescent="0.3">
      <c r="A38" s="31" t="s">
        <v>9</v>
      </c>
      <c r="B38" s="32"/>
      <c r="C38" s="32"/>
      <c r="D38" s="32"/>
      <c r="E38" s="33"/>
      <c r="F38" s="33"/>
      <c r="G38" s="34"/>
    </row>
    <row r="39" spans="1:7" ht="15.75" x14ac:dyDescent="0.25">
      <c r="A39" s="35" t="s">
        <v>176</v>
      </c>
      <c r="B39" s="24"/>
      <c r="C39" s="24"/>
      <c r="D39" s="14"/>
      <c r="E39" s="7"/>
      <c r="F39" s="7"/>
      <c r="G39" s="26">
        <v>31806.33</v>
      </c>
    </row>
    <row r="40" spans="1:7" ht="15.75" x14ac:dyDescent="0.25">
      <c r="A40" s="35"/>
      <c r="B40" s="24" t="s">
        <v>177</v>
      </c>
      <c r="C40" s="24"/>
      <c r="D40" s="14"/>
      <c r="E40" s="7"/>
      <c r="F40" s="7"/>
      <c r="G40" s="26">
        <v>29963.040000000001</v>
      </c>
    </row>
    <row r="41" spans="1:7" ht="15.75" x14ac:dyDescent="0.25">
      <c r="A41" s="35"/>
      <c r="B41" s="24" t="s">
        <v>178</v>
      </c>
      <c r="C41" s="24"/>
      <c r="D41" s="14"/>
      <c r="E41" s="7"/>
      <c r="F41" s="7"/>
      <c r="G41" s="26">
        <f>G36</f>
        <v>21110.5</v>
      </c>
    </row>
    <row r="42" spans="1:7" ht="15.75" x14ac:dyDescent="0.25">
      <c r="A42" s="35"/>
      <c r="B42" s="24" t="s">
        <v>140</v>
      </c>
      <c r="C42" s="24"/>
      <c r="D42" s="14"/>
      <c r="E42" s="7"/>
      <c r="F42" s="7"/>
      <c r="G42" s="26">
        <v>30</v>
      </c>
    </row>
    <row r="43" spans="1:7" ht="16.5" thickBot="1" x14ac:dyDescent="0.3">
      <c r="A43" s="36" t="s">
        <v>179</v>
      </c>
      <c r="B43" s="17"/>
      <c r="C43" s="17"/>
      <c r="D43" s="28"/>
      <c r="E43" s="29"/>
      <c r="F43" s="29"/>
      <c r="G43" s="19">
        <f>SUM(G39+G40-G41-G42)</f>
        <v>40628.870000000003</v>
      </c>
    </row>
    <row r="44" spans="1:7" x14ac:dyDescent="0.25">
      <c r="A44" s="7"/>
      <c r="B44" s="37" t="s">
        <v>64</v>
      </c>
      <c r="C44" s="37"/>
      <c r="D44" s="7"/>
      <c r="E44" s="44" t="s">
        <v>10</v>
      </c>
      <c r="F44" s="44"/>
      <c r="G44" s="7"/>
    </row>
    <row r="45" spans="1:7" x14ac:dyDescent="0.25">
      <c r="A45" s="7"/>
      <c r="B45" s="37" t="s">
        <v>22</v>
      </c>
      <c r="C45" s="37"/>
      <c r="D45" s="7"/>
      <c r="E45" s="45" t="s">
        <v>13</v>
      </c>
      <c r="F45" s="45"/>
      <c r="G45" s="7"/>
    </row>
  </sheetData>
  <mergeCells count="3">
    <mergeCell ref="A37:B37"/>
    <mergeCell ref="E44:F44"/>
    <mergeCell ref="E45:F45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7" workbookViewId="0">
      <selection activeCell="I16" sqref="I16"/>
    </sheetView>
  </sheetViews>
  <sheetFormatPr defaultRowHeight="15" x14ac:dyDescent="0.2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  <col min="11" max="11" width="12" bestFit="1" customWidth="1"/>
    <col min="257" max="257" width="6.7109375" customWidth="1"/>
    <col min="258" max="258" width="25" customWidth="1"/>
    <col min="259" max="259" width="4" customWidth="1"/>
    <col min="260" max="260" width="20.85546875" customWidth="1"/>
    <col min="261" max="261" width="8.28515625" customWidth="1"/>
    <col min="262" max="262" width="9.42578125" customWidth="1"/>
    <col min="263" max="263" width="13.7109375" bestFit="1" customWidth="1"/>
    <col min="513" max="513" width="6.7109375" customWidth="1"/>
    <col min="514" max="514" width="25" customWidth="1"/>
    <col min="515" max="515" width="4" customWidth="1"/>
    <col min="516" max="516" width="20.85546875" customWidth="1"/>
    <col min="517" max="517" width="8.28515625" customWidth="1"/>
    <col min="518" max="518" width="9.42578125" customWidth="1"/>
    <col min="519" max="519" width="13.7109375" bestFit="1" customWidth="1"/>
    <col min="769" max="769" width="6.7109375" customWidth="1"/>
    <col min="770" max="770" width="25" customWidth="1"/>
    <col min="771" max="771" width="4" customWidth="1"/>
    <col min="772" max="772" width="20.85546875" customWidth="1"/>
    <col min="773" max="773" width="8.28515625" customWidth="1"/>
    <col min="774" max="774" width="9.42578125" customWidth="1"/>
    <col min="775" max="775" width="13.7109375" bestFit="1" customWidth="1"/>
    <col min="1025" max="1025" width="6.7109375" customWidth="1"/>
    <col min="1026" max="1026" width="25" customWidth="1"/>
    <col min="1027" max="1027" width="4" customWidth="1"/>
    <col min="1028" max="1028" width="20.85546875" customWidth="1"/>
    <col min="1029" max="1029" width="8.28515625" customWidth="1"/>
    <col min="1030" max="1030" width="9.42578125" customWidth="1"/>
    <col min="1031" max="1031" width="13.7109375" bestFit="1" customWidth="1"/>
    <col min="1281" max="1281" width="6.7109375" customWidth="1"/>
    <col min="1282" max="1282" width="25" customWidth="1"/>
    <col min="1283" max="1283" width="4" customWidth="1"/>
    <col min="1284" max="1284" width="20.85546875" customWidth="1"/>
    <col min="1285" max="1285" width="8.28515625" customWidth="1"/>
    <col min="1286" max="1286" width="9.42578125" customWidth="1"/>
    <col min="1287" max="1287" width="13.7109375" bestFit="1" customWidth="1"/>
    <col min="1537" max="1537" width="6.7109375" customWidth="1"/>
    <col min="1538" max="1538" width="25" customWidth="1"/>
    <col min="1539" max="1539" width="4" customWidth="1"/>
    <col min="1540" max="1540" width="20.85546875" customWidth="1"/>
    <col min="1541" max="1541" width="8.28515625" customWidth="1"/>
    <col min="1542" max="1542" width="9.42578125" customWidth="1"/>
    <col min="1543" max="1543" width="13.7109375" bestFit="1" customWidth="1"/>
    <col min="1793" max="1793" width="6.7109375" customWidth="1"/>
    <col min="1794" max="1794" width="25" customWidth="1"/>
    <col min="1795" max="1795" width="4" customWidth="1"/>
    <col min="1796" max="1796" width="20.85546875" customWidth="1"/>
    <col min="1797" max="1797" width="8.28515625" customWidth="1"/>
    <col min="1798" max="1798" width="9.42578125" customWidth="1"/>
    <col min="1799" max="1799" width="13.7109375" bestFit="1" customWidth="1"/>
    <col min="2049" max="2049" width="6.7109375" customWidth="1"/>
    <col min="2050" max="2050" width="25" customWidth="1"/>
    <col min="2051" max="2051" width="4" customWidth="1"/>
    <col min="2052" max="2052" width="20.85546875" customWidth="1"/>
    <col min="2053" max="2053" width="8.28515625" customWidth="1"/>
    <col min="2054" max="2054" width="9.42578125" customWidth="1"/>
    <col min="2055" max="2055" width="13.7109375" bestFit="1" customWidth="1"/>
    <col min="2305" max="2305" width="6.7109375" customWidth="1"/>
    <col min="2306" max="2306" width="25" customWidth="1"/>
    <col min="2307" max="2307" width="4" customWidth="1"/>
    <col min="2308" max="2308" width="20.85546875" customWidth="1"/>
    <col min="2309" max="2309" width="8.28515625" customWidth="1"/>
    <col min="2310" max="2310" width="9.42578125" customWidth="1"/>
    <col min="2311" max="2311" width="13.7109375" bestFit="1" customWidth="1"/>
    <col min="2561" max="2561" width="6.7109375" customWidth="1"/>
    <col min="2562" max="2562" width="25" customWidth="1"/>
    <col min="2563" max="2563" width="4" customWidth="1"/>
    <col min="2564" max="2564" width="20.85546875" customWidth="1"/>
    <col min="2565" max="2565" width="8.28515625" customWidth="1"/>
    <col min="2566" max="2566" width="9.42578125" customWidth="1"/>
    <col min="2567" max="2567" width="13.7109375" bestFit="1" customWidth="1"/>
    <col min="2817" max="2817" width="6.7109375" customWidth="1"/>
    <col min="2818" max="2818" width="25" customWidth="1"/>
    <col min="2819" max="2819" width="4" customWidth="1"/>
    <col min="2820" max="2820" width="20.85546875" customWidth="1"/>
    <col min="2821" max="2821" width="8.28515625" customWidth="1"/>
    <col min="2822" max="2822" width="9.42578125" customWidth="1"/>
    <col min="2823" max="2823" width="13.7109375" bestFit="1" customWidth="1"/>
    <col min="3073" max="3073" width="6.7109375" customWidth="1"/>
    <col min="3074" max="3074" width="25" customWidth="1"/>
    <col min="3075" max="3075" width="4" customWidth="1"/>
    <col min="3076" max="3076" width="20.85546875" customWidth="1"/>
    <col min="3077" max="3077" width="8.28515625" customWidth="1"/>
    <col min="3078" max="3078" width="9.42578125" customWidth="1"/>
    <col min="3079" max="3079" width="13.7109375" bestFit="1" customWidth="1"/>
    <col min="3329" max="3329" width="6.7109375" customWidth="1"/>
    <col min="3330" max="3330" width="25" customWidth="1"/>
    <col min="3331" max="3331" width="4" customWidth="1"/>
    <col min="3332" max="3332" width="20.85546875" customWidth="1"/>
    <col min="3333" max="3333" width="8.28515625" customWidth="1"/>
    <col min="3334" max="3334" width="9.42578125" customWidth="1"/>
    <col min="3335" max="3335" width="13.7109375" bestFit="1" customWidth="1"/>
    <col min="3585" max="3585" width="6.7109375" customWidth="1"/>
    <col min="3586" max="3586" width="25" customWidth="1"/>
    <col min="3587" max="3587" width="4" customWidth="1"/>
    <col min="3588" max="3588" width="20.85546875" customWidth="1"/>
    <col min="3589" max="3589" width="8.28515625" customWidth="1"/>
    <col min="3590" max="3590" width="9.42578125" customWidth="1"/>
    <col min="3591" max="3591" width="13.7109375" bestFit="1" customWidth="1"/>
    <col min="3841" max="3841" width="6.7109375" customWidth="1"/>
    <col min="3842" max="3842" width="25" customWidth="1"/>
    <col min="3843" max="3843" width="4" customWidth="1"/>
    <col min="3844" max="3844" width="20.85546875" customWidth="1"/>
    <col min="3845" max="3845" width="8.28515625" customWidth="1"/>
    <col min="3846" max="3846" width="9.42578125" customWidth="1"/>
    <col min="3847" max="3847" width="13.7109375" bestFit="1" customWidth="1"/>
    <col min="4097" max="4097" width="6.7109375" customWidth="1"/>
    <col min="4098" max="4098" width="25" customWidth="1"/>
    <col min="4099" max="4099" width="4" customWidth="1"/>
    <col min="4100" max="4100" width="20.85546875" customWidth="1"/>
    <col min="4101" max="4101" width="8.28515625" customWidth="1"/>
    <col min="4102" max="4102" width="9.42578125" customWidth="1"/>
    <col min="4103" max="4103" width="13.7109375" bestFit="1" customWidth="1"/>
    <col min="4353" max="4353" width="6.7109375" customWidth="1"/>
    <col min="4354" max="4354" width="25" customWidth="1"/>
    <col min="4355" max="4355" width="4" customWidth="1"/>
    <col min="4356" max="4356" width="20.85546875" customWidth="1"/>
    <col min="4357" max="4357" width="8.28515625" customWidth="1"/>
    <col min="4358" max="4358" width="9.42578125" customWidth="1"/>
    <col min="4359" max="4359" width="13.7109375" bestFit="1" customWidth="1"/>
    <col min="4609" max="4609" width="6.7109375" customWidth="1"/>
    <col min="4610" max="4610" width="25" customWidth="1"/>
    <col min="4611" max="4611" width="4" customWidth="1"/>
    <col min="4612" max="4612" width="20.85546875" customWidth="1"/>
    <col min="4613" max="4613" width="8.28515625" customWidth="1"/>
    <col min="4614" max="4614" width="9.42578125" customWidth="1"/>
    <col min="4615" max="4615" width="13.7109375" bestFit="1" customWidth="1"/>
    <col min="4865" max="4865" width="6.7109375" customWidth="1"/>
    <col min="4866" max="4866" width="25" customWidth="1"/>
    <col min="4867" max="4867" width="4" customWidth="1"/>
    <col min="4868" max="4868" width="20.85546875" customWidth="1"/>
    <col min="4869" max="4869" width="8.28515625" customWidth="1"/>
    <col min="4870" max="4870" width="9.42578125" customWidth="1"/>
    <col min="4871" max="4871" width="13.7109375" bestFit="1" customWidth="1"/>
    <col min="5121" max="5121" width="6.7109375" customWidth="1"/>
    <col min="5122" max="5122" width="25" customWidth="1"/>
    <col min="5123" max="5123" width="4" customWidth="1"/>
    <col min="5124" max="5124" width="20.85546875" customWidth="1"/>
    <col min="5125" max="5125" width="8.28515625" customWidth="1"/>
    <col min="5126" max="5126" width="9.42578125" customWidth="1"/>
    <col min="5127" max="5127" width="13.7109375" bestFit="1" customWidth="1"/>
    <col min="5377" max="5377" width="6.7109375" customWidth="1"/>
    <col min="5378" max="5378" width="25" customWidth="1"/>
    <col min="5379" max="5379" width="4" customWidth="1"/>
    <col min="5380" max="5380" width="20.85546875" customWidth="1"/>
    <col min="5381" max="5381" width="8.28515625" customWidth="1"/>
    <col min="5382" max="5382" width="9.42578125" customWidth="1"/>
    <col min="5383" max="5383" width="13.7109375" bestFit="1" customWidth="1"/>
    <col min="5633" max="5633" width="6.7109375" customWidth="1"/>
    <col min="5634" max="5634" width="25" customWidth="1"/>
    <col min="5635" max="5635" width="4" customWidth="1"/>
    <col min="5636" max="5636" width="20.85546875" customWidth="1"/>
    <col min="5637" max="5637" width="8.28515625" customWidth="1"/>
    <col min="5638" max="5638" width="9.42578125" customWidth="1"/>
    <col min="5639" max="5639" width="13.7109375" bestFit="1" customWidth="1"/>
    <col min="5889" max="5889" width="6.7109375" customWidth="1"/>
    <col min="5890" max="5890" width="25" customWidth="1"/>
    <col min="5891" max="5891" width="4" customWidth="1"/>
    <col min="5892" max="5892" width="20.85546875" customWidth="1"/>
    <col min="5893" max="5893" width="8.28515625" customWidth="1"/>
    <col min="5894" max="5894" width="9.42578125" customWidth="1"/>
    <col min="5895" max="5895" width="13.7109375" bestFit="1" customWidth="1"/>
    <col min="6145" max="6145" width="6.7109375" customWidth="1"/>
    <col min="6146" max="6146" width="25" customWidth="1"/>
    <col min="6147" max="6147" width="4" customWidth="1"/>
    <col min="6148" max="6148" width="20.85546875" customWidth="1"/>
    <col min="6149" max="6149" width="8.28515625" customWidth="1"/>
    <col min="6150" max="6150" width="9.42578125" customWidth="1"/>
    <col min="6151" max="6151" width="13.7109375" bestFit="1" customWidth="1"/>
    <col min="6401" max="6401" width="6.7109375" customWidth="1"/>
    <col min="6402" max="6402" width="25" customWidth="1"/>
    <col min="6403" max="6403" width="4" customWidth="1"/>
    <col min="6404" max="6404" width="20.85546875" customWidth="1"/>
    <col min="6405" max="6405" width="8.28515625" customWidth="1"/>
    <col min="6406" max="6406" width="9.42578125" customWidth="1"/>
    <col min="6407" max="6407" width="13.7109375" bestFit="1" customWidth="1"/>
    <col min="6657" max="6657" width="6.7109375" customWidth="1"/>
    <col min="6658" max="6658" width="25" customWidth="1"/>
    <col min="6659" max="6659" width="4" customWidth="1"/>
    <col min="6660" max="6660" width="20.85546875" customWidth="1"/>
    <col min="6661" max="6661" width="8.28515625" customWidth="1"/>
    <col min="6662" max="6662" width="9.42578125" customWidth="1"/>
    <col min="6663" max="6663" width="13.7109375" bestFit="1" customWidth="1"/>
    <col min="6913" max="6913" width="6.7109375" customWidth="1"/>
    <col min="6914" max="6914" width="25" customWidth="1"/>
    <col min="6915" max="6915" width="4" customWidth="1"/>
    <col min="6916" max="6916" width="20.85546875" customWidth="1"/>
    <col min="6917" max="6917" width="8.28515625" customWidth="1"/>
    <col min="6918" max="6918" width="9.42578125" customWidth="1"/>
    <col min="6919" max="6919" width="13.7109375" bestFit="1" customWidth="1"/>
    <col min="7169" max="7169" width="6.7109375" customWidth="1"/>
    <col min="7170" max="7170" width="25" customWidth="1"/>
    <col min="7171" max="7171" width="4" customWidth="1"/>
    <col min="7172" max="7172" width="20.85546875" customWidth="1"/>
    <col min="7173" max="7173" width="8.28515625" customWidth="1"/>
    <col min="7174" max="7174" width="9.42578125" customWidth="1"/>
    <col min="7175" max="7175" width="13.7109375" bestFit="1" customWidth="1"/>
    <col min="7425" max="7425" width="6.7109375" customWidth="1"/>
    <col min="7426" max="7426" width="25" customWidth="1"/>
    <col min="7427" max="7427" width="4" customWidth="1"/>
    <col min="7428" max="7428" width="20.85546875" customWidth="1"/>
    <col min="7429" max="7429" width="8.28515625" customWidth="1"/>
    <col min="7430" max="7430" width="9.42578125" customWidth="1"/>
    <col min="7431" max="7431" width="13.7109375" bestFit="1" customWidth="1"/>
    <col min="7681" max="7681" width="6.7109375" customWidth="1"/>
    <col min="7682" max="7682" width="25" customWidth="1"/>
    <col min="7683" max="7683" width="4" customWidth="1"/>
    <col min="7684" max="7684" width="20.85546875" customWidth="1"/>
    <col min="7685" max="7685" width="8.28515625" customWidth="1"/>
    <col min="7686" max="7686" width="9.42578125" customWidth="1"/>
    <col min="7687" max="7687" width="13.7109375" bestFit="1" customWidth="1"/>
    <col min="7937" max="7937" width="6.7109375" customWidth="1"/>
    <col min="7938" max="7938" width="25" customWidth="1"/>
    <col min="7939" max="7939" width="4" customWidth="1"/>
    <col min="7940" max="7940" width="20.85546875" customWidth="1"/>
    <col min="7941" max="7941" width="8.28515625" customWidth="1"/>
    <col min="7942" max="7942" width="9.42578125" customWidth="1"/>
    <col min="7943" max="7943" width="13.7109375" bestFit="1" customWidth="1"/>
    <col min="8193" max="8193" width="6.7109375" customWidth="1"/>
    <col min="8194" max="8194" width="25" customWidth="1"/>
    <col min="8195" max="8195" width="4" customWidth="1"/>
    <col min="8196" max="8196" width="20.85546875" customWidth="1"/>
    <col min="8197" max="8197" width="8.28515625" customWidth="1"/>
    <col min="8198" max="8198" width="9.42578125" customWidth="1"/>
    <col min="8199" max="8199" width="13.7109375" bestFit="1" customWidth="1"/>
    <col min="8449" max="8449" width="6.7109375" customWidth="1"/>
    <col min="8450" max="8450" width="25" customWidth="1"/>
    <col min="8451" max="8451" width="4" customWidth="1"/>
    <col min="8452" max="8452" width="20.85546875" customWidth="1"/>
    <col min="8453" max="8453" width="8.28515625" customWidth="1"/>
    <col min="8454" max="8454" width="9.42578125" customWidth="1"/>
    <col min="8455" max="8455" width="13.7109375" bestFit="1" customWidth="1"/>
    <col min="8705" max="8705" width="6.7109375" customWidth="1"/>
    <col min="8706" max="8706" width="25" customWidth="1"/>
    <col min="8707" max="8707" width="4" customWidth="1"/>
    <col min="8708" max="8708" width="20.85546875" customWidth="1"/>
    <col min="8709" max="8709" width="8.28515625" customWidth="1"/>
    <col min="8710" max="8710" width="9.42578125" customWidth="1"/>
    <col min="8711" max="8711" width="13.7109375" bestFit="1" customWidth="1"/>
    <col min="8961" max="8961" width="6.7109375" customWidth="1"/>
    <col min="8962" max="8962" width="25" customWidth="1"/>
    <col min="8963" max="8963" width="4" customWidth="1"/>
    <col min="8964" max="8964" width="20.85546875" customWidth="1"/>
    <col min="8965" max="8965" width="8.28515625" customWidth="1"/>
    <col min="8966" max="8966" width="9.42578125" customWidth="1"/>
    <col min="8967" max="8967" width="13.7109375" bestFit="1" customWidth="1"/>
    <col min="9217" max="9217" width="6.7109375" customWidth="1"/>
    <col min="9218" max="9218" width="25" customWidth="1"/>
    <col min="9219" max="9219" width="4" customWidth="1"/>
    <col min="9220" max="9220" width="20.85546875" customWidth="1"/>
    <col min="9221" max="9221" width="8.28515625" customWidth="1"/>
    <col min="9222" max="9222" width="9.42578125" customWidth="1"/>
    <col min="9223" max="9223" width="13.7109375" bestFit="1" customWidth="1"/>
    <col min="9473" max="9473" width="6.7109375" customWidth="1"/>
    <col min="9474" max="9474" width="25" customWidth="1"/>
    <col min="9475" max="9475" width="4" customWidth="1"/>
    <col min="9476" max="9476" width="20.85546875" customWidth="1"/>
    <col min="9477" max="9477" width="8.28515625" customWidth="1"/>
    <col min="9478" max="9478" width="9.42578125" customWidth="1"/>
    <col min="9479" max="9479" width="13.7109375" bestFit="1" customWidth="1"/>
    <col min="9729" max="9729" width="6.7109375" customWidth="1"/>
    <col min="9730" max="9730" width="25" customWidth="1"/>
    <col min="9731" max="9731" width="4" customWidth="1"/>
    <col min="9732" max="9732" width="20.85546875" customWidth="1"/>
    <col min="9733" max="9733" width="8.28515625" customWidth="1"/>
    <col min="9734" max="9734" width="9.42578125" customWidth="1"/>
    <col min="9735" max="9735" width="13.7109375" bestFit="1" customWidth="1"/>
    <col min="9985" max="9985" width="6.7109375" customWidth="1"/>
    <col min="9986" max="9986" width="25" customWidth="1"/>
    <col min="9987" max="9987" width="4" customWidth="1"/>
    <col min="9988" max="9988" width="20.85546875" customWidth="1"/>
    <col min="9989" max="9989" width="8.28515625" customWidth="1"/>
    <col min="9990" max="9990" width="9.42578125" customWidth="1"/>
    <col min="9991" max="9991" width="13.7109375" bestFit="1" customWidth="1"/>
    <col min="10241" max="10241" width="6.7109375" customWidth="1"/>
    <col min="10242" max="10242" width="25" customWidth="1"/>
    <col min="10243" max="10243" width="4" customWidth="1"/>
    <col min="10244" max="10244" width="20.85546875" customWidth="1"/>
    <col min="10245" max="10245" width="8.28515625" customWidth="1"/>
    <col min="10246" max="10246" width="9.42578125" customWidth="1"/>
    <col min="10247" max="10247" width="13.7109375" bestFit="1" customWidth="1"/>
    <col min="10497" max="10497" width="6.7109375" customWidth="1"/>
    <col min="10498" max="10498" width="25" customWidth="1"/>
    <col min="10499" max="10499" width="4" customWidth="1"/>
    <col min="10500" max="10500" width="20.85546875" customWidth="1"/>
    <col min="10501" max="10501" width="8.28515625" customWidth="1"/>
    <col min="10502" max="10502" width="9.42578125" customWidth="1"/>
    <col min="10503" max="10503" width="13.7109375" bestFit="1" customWidth="1"/>
    <col min="10753" max="10753" width="6.7109375" customWidth="1"/>
    <col min="10754" max="10754" width="25" customWidth="1"/>
    <col min="10755" max="10755" width="4" customWidth="1"/>
    <col min="10756" max="10756" width="20.85546875" customWidth="1"/>
    <col min="10757" max="10757" width="8.28515625" customWidth="1"/>
    <col min="10758" max="10758" width="9.42578125" customWidth="1"/>
    <col min="10759" max="10759" width="13.7109375" bestFit="1" customWidth="1"/>
    <col min="11009" max="11009" width="6.7109375" customWidth="1"/>
    <col min="11010" max="11010" width="25" customWidth="1"/>
    <col min="11011" max="11011" width="4" customWidth="1"/>
    <col min="11012" max="11012" width="20.85546875" customWidth="1"/>
    <col min="11013" max="11013" width="8.28515625" customWidth="1"/>
    <col min="11014" max="11014" width="9.42578125" customWidth="1"/>
    <col min="11015" max="11015" width="13.7109375" bestFit="1" customWidth="1"/>
    <col min="11265" max="11265" width="6.7109375" customWidth="1"/>
    <col min="11266" max="11266" width="25" customWidth="1"/>
    <col min="11267" max="11267" width="4" customWidth="1"/>
    <col min="11268" max="11268" width="20.85546875" customWidth="1"/>
    <col min="11269" max="11269" width="8.28515625" customWidth="1"/>
    <col min="11270" max="11270" width="9.42578125" customWidth="1"/>
    <col min="11271" max="11271" width="13.7109375" bestFit="1" customWidth="1"/>
    <col min="11521" max="11521" width="6.7109375" customWidth="1"/>
    <col min="11522" max="11522" width="25" customWidth="1"/>
    <col min="11523" max="11523" width="4" customWidth="1"/>
    <col min="11524" max="11524" width="20.85546875" customWidth="1"/>
    <col min="11525" max="11525" width="8.28515625" customWidth="1"/>
    <col min="11526" max="11526" width="9.42578125" customWidth="1"/>
    <col min="11527" max="11527" width="13.7109375" bestFit="1" customWidth="1"/>
    <col min="11777" max="11777" width="6.7109375" customWidth="1"/>
    <col min="11778" max="11778" width="25" customWidth="1"/>
    <col min="11779" max="11779" width="4" customWidth="1"/>
    <col min="11780" max="11780" width="20.85546875" customWidth="1"/>
    <col min="11781" max="11781" width="8.28515625" customWidth="1"/>
    <col min="11782" max="11782" width="9.42578125" customWidth="1"/>
    <col min="11783" max="11783" width="13.7109375" bestFit="1" customWidth="1"/>
    <col min="12033" max="12033" width="6.7109375" customWidth="1"/>
    <col min="12034" max="12034" width="25" customWidth="1"/>
    <col min="12035" max="12035" width="4" customWidth="1"/>
    <col min="12036" max="12036" width="20.85546875" customWidth="1"/>
    <col min="12037" max="12037" width="8.28515625" customWidth="1"/>
    <col min="12038" max="12038" width="9.42578125" customWidth="1"/>
    <col min="12039" max="12039" width="13.7109375" bestFit="1" customWidth="1"/>
    <col min="12289" max="12289" width="6.7109375" customWidth="1"/>
    <col min="12290" max="12290" width="25" customWidth="1"/>
    <col min="12291" max="12291" width="4" customWidth="1"/>
    <col min="12292" max="12292" width="20.85546875" customWidth="1"/>
    <col min="12293" max="12293" width="8.28515625" customWidth="1"/>
    <col min="12294" max="12294" width="9.42578125" customWidth="1"/>
    <col min="12295" max="12295" width="13.7109375" bestFit="1" customWidth="1"/>
    <col min="12545" max="12545" width="6.7109375" customWidth="1"/>
    <col min="12546" max="12546" width="25" customWidth="1"/>
    <col min="12547" max="12547" width="4" customWidth="1"/>
    <col min="12548" max="12548" width="20.85546875" customWidth="1"/>
    <col min="12549" max="12549" width="8.28515625" customWidth="1"/>
    <col min="12550" max="12550" width="9.42578125" customWidth="1"/>
    <col min="12551" max="12551" width="13.7109375" bestFit="1" customWidth="1"/>
    <col min="12801" max="12801" width="6.7109375" customWidth="1"/>
    <col min="12802" max="12802" width="25" customWidth="1"/>
    <col min="12803" max="12803" width="4" customWidth="1"/>
    <col min="12804" max="12804" width="20.85546875" customWidth="1"/>
    <col min="12805" max="12805" width="8.28515625" customWidth="1"/>
    <col min="12806" max="12806" width="9.42578125" customWidth="1"/>
    <col min="12807" max="12807" width="13.7109375" bestFit="1" customWidth="1"/>
    <col min="13057" max="13057" width="6.7109375" customWidth="1"/>
    <col min="13058" max="13058" width="25" customWidth="1"/>
    <col min="13059" max="13059" width="4" customWidth="1"/>
    <col min="13060" max="13060" width="20.85546875" customWidth="1"/>
    <col min="13061" max="13061" width="8.28515625" customWidth="1"/>
    <col min="13062" max="13062" width="9.42578125" customWidth="1"/>
    <col min="13063" max="13063" width="13.7109375" bestFit="1" customWidth="1"/>
    <col min="13313" max="13313" width="6.7109375" customWidth="1"/>
    <col min="13314" max="13314" width="25" customWidth="1"/>
    <col min="13315" max="13315" width="4" customWidth="1"/>
    <col min="13316" max="13316" width="20.85546875" customWidth="1"/>
    <col min="13317" max="13317" width="8.28515625" customWidth="1"/>
    <col min="13318" max="13318" width="9.42578125" customWidth="1"/>
    <col min="13319" max="13319" width="13.7109375" bestFit="1" customWidth="1"/>
    <col min="13569" max="13569" width="6.7109375" customWidth="1"/>
    <col min="13570" max="13570" width="25" customWidth="1"/>
    <col min="13571" max="13571" width="4" customWidth="1"/>
    <col min="13572" max="13572" width="20.85546875" customWidth="1"/>
    <col min="13573" max="13573" width="8.28515625" customWidth="1"/>
    <col min="13574" max="13574" width="9.42578125" customWidth="1"/>
    <col min="13575" max="13575" width="13.7109375" bestFit="1" customWidth="1"/>
    <col min="13825" max="13825" width="6.7109375" customWidth="1"/>
    <col min="13826" max="13826" width="25" customWidth="1"/>
    <col min="13827" max="13827" width="4" customWidth="1"/>
    <col min="13828" max="13828" width="20.85546875" customWidth="1"/>
    <col min="13829" max="13829" width="8.28515625" customWidth="1"/>
    <col min="13830" max="13830" width="9.42578125" customWidth="1"/>
    <col min="13831" max="13831" width="13.7109375" bestFit="1" customWidth="1"/>
    <col min="14081" max="14081" width="6.7109375" customWidth="1"/>
    <col min="14082" max="14082" width="25" customWidth="1"/>
    <col min="14083" max="14083" width="4" customWidth="1"/>
    <col min="14084" max="14084" width="20.85546875" customWidth="1"/>
    <col min="14085" max="14085" width="8.28515625" customWidth="1"/>
    <col min="14086" max="14086" width="9.42578125" customWidth="1"/>
    <col min="14087" max="14087" width="13.7109375" bestFit="1" customWidth="1"/>
    <col min="14337" max="14337" width="6.7109375" customWidth="1"/>
    <col min="14338" max="14338" width="25" customWidth="1"/>
    <col min="14339" max="14339" width="4" customWidth="1"/>
    <col min="14340" max="14340" width="20.85546875" customWidth="1"/>
    <col min="14341" max="14341" width="8.28515625" customWidth="1"/>
    <col min="14342" max="14342" width="9.42578125" customWidth="1"/>
    <col min="14343" max="14343" width="13.7109375" bestFit="1" customWidth="1"/>
    <col min="14593" max="14593" width="6.7109375" customWidth="1"/>
    <col min="14594" max="14594" width="25" customWidth="1"/>
    <col min="14595" max="14595" width="4" customWidth="1"/>
    <col min="14596" max="14596" width="20.85546875" customWidth="1"/>
    <col min="14597" max="14597" width="8.28515625" customWidth="1"/>
    <col min="14598" max="14598" width="9.42578125" customWidth="1"/>
    <col min="14599" max="14599" width="13.7109375" bestFit="1" customWidth="1"/>
    <col min="14849" max="14849" width="6.7109375" customWidth="1"/>
    <col min="14850" max="14850" width="25" customWidth="1"/>
    <col min="14851" max="14851" width="4" customWidth="1"/>
    <col min="14852" max="14852" width="20.85546875" customWidth="1"/>
    <col min="14853" max="14853" width="8.28515625" customWidth="1"/>
    <col min="14854" max="14854" width="9.42578125" customWidth="1"/>
    <col min="14855" max="14855" width="13.7109375" bestFit="1" customWidth="1"/>
    <col min="15105" max="15105" width="6.7109375" customWidth="1"/>
    <col min="15106" max="15106" width="25" customWidth="1"/>
    <col min="15107" max="15107" width="4" customWidth="1"/>
    <col min="15108" max="15108" width="20.85546875" customWidth="1"/>
    <col min="15109" max="15109" width="8.28515625" customWidth="1"/>
    <col min="15110" max="15110" width="9.42578125" customWidth="1"/>
    <col min="15111" max="15111" width="13.7109375" bestFit="1" customWidth="1"/>
    <col min="15361" max="15361" width="6.7109375" customWidth="1"/>
    <col min="15362" max="15362" width="25" customWidth="1"/>
    <col min="15363" max="15363" width="4" customWidth="1"/>
    <col min="15364" max="15364" width="20.85546875" customWidth="1"/>
    <col min="15365" max="15365" width="8.28515625" customWidth="1"/>
    <col min="15366" max="15366" width="9.42578125" customWidth="1"/>
    <col min="15367" max="15367" width="13.7109375" bestFit="1" customWidth="1"/>
    <col min="15617" max="15617" width="6.7109375" customWidth="1"/>
    <col min="15618" max="15618" width="25" customWidth="1"/>
    <col min="15619" max="15619" width="4" customWidth="1"/>
    <col min="15620" max="15620" width="20.85546875" customWidth="1"/>
    <col min="15621" max="15621" width="8.28515625" customWidth="1"/>
    <col min="15622" max="15622" width="9.42578125" customWidth="1"/>
    <col min="15623" max="15623" width="13.7109375" bestFit="1" customWidth="1"/>
    <col min="15873" max="15873" width="6.7109375" customWidth="1"/>
    <col min="15874" max="15874" width="25" customWidth="1"/>
    <col min="15875" max="15875" width="4" customWidth="1"/>
    <col min="15876" max="15876" width="20.85546875" customWidth="1"/>
    <col min="15877" max="15877" width="8.28515625" customWidth="1"/>
    <col min="15878" max="15878" width="9.42578125" customWidth="1"/>
    <col min="15879" max="15879" width="13.7109375" bestFit="1" customWidth="1"/>
    <col min="16129" max="16129" width="6.7109375" customWidth="1"/>
    <col min="16130" max="16130" width="25" customWidth="1"/>
    <col min="16131" max="16131" width="4" customWidth="1"/>
    <col min="16132" max="16132" width="20.85546875" customWidth="1"/>
    <col min="16133" max="16133" width="8.28515625" customWidth="1"/>
    <col min="16134" max="16134" width="9.42578125" customWidth="1"/>
    <col min="16135" max="16135" width="13.7109375" bestFit="1" customWidth="1"/>
  </cols>
  <sheetData>
    <row r="1" spans="1:7" ht="26.25" x14ac:dyDescent="0.4">
      <c r="A1" s="1" t="s">
        <v>0</v>
      </c>
      <c r="B1" s="2"/>
      <c r="C1" s="2"/>
      <c r="D1" s="2"/>
      <c r="E1" s="3"/>
      <c r="F1" s="3"/>
      <c r="G1" s="4"/>
    </row>
    <row r="2" spans="1:7" ht="18.75" x14ac:dyDescent="0.3">
      <c r="A2" s="5" t="s">
        <v>202</v>
      </c>
      <c r="B2" s="6"/>
      <c r="C2" s="6"/>
      <c r="D2" s="6"/>
      <c r="E2" s="7"/>
      <c r="F2" s="7"/>
      <c r="G2" s="8"/>
    </row>
    <row r="3" spans="1:7" ht="18.75" x14ac:dyDescent="0.3">
      <c r="A3" s="5" t="s">
        <v>1</v>
      </c>
      <c r="B3" s="9"/>
      <c r="C3" s="10"/>
      <c r="D3" s="11"/>
      <c r="E3" s="10"/>
      <c r="F3" s="10"/>
      <c r="G3" s="12"/>
    </row>
    <row r="4" spans="1:7" x14ac:dyDescent="0.25">
      <c r="A4" s="13"/>
      <c r="B4" s="7"/>
      <c r="C4" s="7"/>
      <c r="D4" s="14"/>
      <c r="E4" s="7"/>
      <c r="F4" s="7"/>
      <c r="G4" s="15" t="s">
        <v>22</v>
      </c>
    </row>
    <row r="5" spans="1:7" x14ac:dyDescent="0.25">
      <c r="A5" s="13"/>
      <c r="B5" s="7" t="s">
        <v>210</v>
      </c>
      <c r="C5" s="7"/>
      <c r="D5" s="14"/>
      <c r="E5" s="7"/>
      <c r="F5" s="7"/>
      <c r="G5" s="15">
        <v>600</v>
      </c>
    </row>
    <row r="6" spans="1:7" x14ac:dyDescent="0.25">
      <c r="A6" s="13"/>
      <c r="B6" s="7" t="s">
        <v>211</v>
      </c>
      <c r="C6" s="7"/>
      <c r="D6" s="14"/>
      <c r="E6" s="7"/>
      <c r="F6" s="7"/>
      <c r="G6" s="15">
        <v>1240</v>
      </c>
    </row>
    <row r="7" spans="1:7" x14ac:dyDescent="0.25">
      <c r="A7" s="13"/>
      <c r="B7" s="7" t="s">
        <v>209</v>
      </c>
      <c r="C7" s="7"/>
      <c r="D7" s="14"/>
      <c r="E7" s="7"/>
      <c r="F7" s="7"/>
      <c r="G7" s="15">
        <v>3220</v>
      </c>
    </row>
    <row r="8" spans="1:7" x14ac:dyDescent="0.25">
      <c r="A8" s="13"/>
      <c r="B8" s="7" t="s">
        <v>212</v>
      </c>
      <c r="C8" s="7"/>
      <c r="D8" s="14"/>
      <c r="E8" s="7"/>
      <c r="F8" s="7"/>
      <c r="G8" s="15">
        <v>880</v>
      </c>
    </row>
    <row r="9" spans="1:7" x14ac:dyDescent="0.25">
      <c r="A9" s="13"/>
      <c r="B9" s="7" t="s">
        <v>213</v>
      </c>
      <c r="C9" s="7"/>
      <c r="D9" s="14"/>
      <c r="E9" s="7"/>
      <c r="F9" s="7"/>
      <c r="G9" s="15">
        <v>400</v>
      </c>
    </row>
    <row r="10" spans="1:7" x14ac:dyDescent="0.25">
      <c r="A10" s="13"/>
      <c r="B10" s="7" t="s">
        <v>2</v>
      </c>
      <c r="C10" s="7"/>
      <c r="D10" s="14" t="s">
        <v>22</v>
      </c>
      <c r="E10" s="7" t="s">
        <v>22</v>
      </c>
      <c r="F10" s="7"/>
      <c r="G10" s="15">
        <v>274.83</v>
      </c>
    </row>
    <row r="11" spans="1:7" ht="16.5" thickBot="1" x14ac:dyDescent="0.3">
      <c r="A11" s="16"/>
      <c r="B11" s="17" t="s">
        <v>3</v>
      </c>
      <c r="C11" s="17"/>
      <c r="D11" s="18"/>
      <c r="E11" s="18"/>
      <c r="F11" s="18"/>
      <c r="G11" s="19">
        <f>SUM(G4:G10)</f>
        <v>6614.83</v>
      </c>
    </row>
    <row r="12" spans="1:7" ht="18.75" x14ac:dyDescent="0.3">
      <c r="A12" s="20" t="s">
        <v>4</v>
      </c>
      <c r="B12" s="21"/>
      <c r="C12" s="3"/>
      <c r="D12" s="22"/>
      <c r="E12" s="3"/>
      <c r="F12" s="3"/>
      <c r="G12" s="4"/>
    </row>
    <row r="13" spans="1:7" ht="18.75" x14ac:dyDescent="0.3">
      <c r="A13" s="5"/>
      <c r="B13" s="38" t="s">
        <v>22</v>
      </c>
      <c r="C13" s="7"/>
      <c r="D13" s="14"/>
      <c r="E13" s="7"/>
      <c r="F13" s="7"/>
      <c r="G13" s="8" t="s">
        <v>22</v>
      </c>
    </row>
    <row r="14" spans="1:7" x14ac:dyDescent="0.25">
      <c r="A14" s="13"/>
      <c r="B14" s="23" t="s">
        <v>169</v>
      </c>
      <c r="C14" s="7"/>
      <c r="D14" s="14"/>
      <c r="E14" s="7"/>
      <c r="F14" s="7"/>
      <c r="G14" s="15">
        <v>660</v>
      </c>
    </row>
    <row r="15" spans="1:7" x14ac:dyDescent="0.25">
      <c r="A15" s="13"/>
      <c r="B15" s="23" t="s">
        <v>170</v>
      </c>
      <c r="C15" s="7"/>
      <c r="D15" s="14"/>
      <c r="E15" s="7"/>
      <c r="F15" s="7"/>
      <c r="G15" s="15">
        <v>460</v>
      </c>
    </row>
    <row r="16" spans="1:7" x14ac:dyDescent="0.25">
      <c r="A16" s="13"/>
      <c r="B16" s="23" t="s">
        <v>207</v>
      </c>
      <c r="C16" s="7"/>
      <c r="D16" s="14"/>
      <c r="E16" s="7"/>
      <c r="F16" s="7"/>
      <c r="G16" s="15">
        <v>1065</v>
      </c>
    </row>
    <row r="17" spans="1:7" x14ac:dyDescent="0.25">
      <c r="A17" s="13"/>
      <c r="B17" s="23" t="s">
        <v>220</v>
      </c>
      <c r="C17" s="7"/>
      <c r="D17" s="14"/>
      <c r="E17" s="7"/>
      <c r="F17" s="7"/>
      <c r="G17" s="15">
        <v>675</v>
      </c>
    </row>
    <row r="18" spans="1:7" x14ac:dyDescent="0.25">
      <c r="A18" s="13"/>
      <c r="B18" s="23" t="s">
        <v>218</v>
      </c>
      <c r="C18" s="7"/>
      <c r="D18" s="14"/>
      <c r="E18" s="7"/>
      <c r="F18" s="7"/>
      <c r="G18" s="15">
        <v>225</v>
      </c>
    </row>
    <row r="19" spans="1:7" x14ac:dyDescent="0.25">
      <c r="A19" s="13"/>
      <c r="B19" s="23" t="s">
        <v>219</v>
      </c>
      <c r="C19" s="7"/>
      <c r="D19" s="14"/>
      <c r="E19" s="7"/>
      <c r="F19" s="7"/>
      <c r="G19" s="15">
        <v>50</v>
      </c>
    </row>
    <row r="20" spans="1:7" x14ac:dyDescent="0.25">
      <c r="A20" s="13"/>
      <c r="B20" s="23" t="s">
        <v>214</v>
      </c>
      <c r="C20" s="7"/>
      <c r="D20" s="14"/>
      <c r="E20" s="7"/>
      <c r="F20" s="7"/>
      <c r="G20" s="15">
        <v>208</v>
      </c>
    </row>
    <row r="21" spans="1:7" x14ac:dyDescent="0.25">
      <c r="A21" s="13"/>
      <c r="B21" s="23" t="s">
        <v>215</v>
      </c>
      <c r="C21" s="7"/>
      <c r="D21" s="14"/>
      <c r="E21" s="7"/>
      <c r="F21" s="7"/>
      <c r="G21" s="15">
        <v>260</v>
      </c>
    </row>
    <row r="22" spans="1:7" x14ac:dyDescent="0.25">
      <c r="A22" s="13"/>
      <c r="B22" s="23" t="s">
        <v>217</v>
      </c>
      <c r="C22" s="7"/>
      <c r="D22" s="14"/>
      <c r="E22" s="7"/>
      <c r="F22" s="7"/>
      <c r="G22" s="15">
        <v>105</v>
      </c>
    </row>
    <row r="23" spans="1:7" x14ac:dyDescent="0.25">
      <c r="A23" s="13"/>
      <c r="B23" s="23" t="s">
        <v>216</v>
      </c>
      <c r="C23" s="7"/>
      <c r="D23" s="14"/>
      <c r="E23" s="7"/>
      <c r="F23" s="7"/>
      <c r="G23" s="15">
        <v>109</v>
      </c>
    </row>
    <row r="24" spans="1:7" x14ac:dyDescent="0.25">
      <c r="A24" s="13"/>
      <c r="B24" s="23" t="s">
        <v>208</v>
      </c>
      <c r="C24" s="7"/>
      <c r="D24" s="14"/>
      <c r="E24" s="7"/>
      <c r="F24" s="7"/>
      <c r="G24" s="15">
        <v>19.079999999999998</v>
      </c>
    </row>
    <row r="25" spans="1:7" x14ac:dyDescent="0.25">
      <c r="A25" s="13"/>
      <c r="B25" s="23" t="s">
        <v>6</v>
      </c>
      <c r="C25" s="7"/>
      <c r="D25" s="14"/>
      <c r="E25" s="7"/>
      <c r="F25" s="7"/>
      <c r="G25" s="15">
        <v>106.95</v>
      </c>
    </row>
    <row r="26" spans="1:7" ht="15.75" x14ac:dyDescent="0.25">
      <c r="A26" s="13"/>
      <c r="B26" s="24" t="s">
        <v>3</v>
      </c>
      <c r="C26" s="25"/>
      <c r="D26" s="14"/>
      <c r="E26" s="7"/>
      <c r="F26" s="7"/>
      <c r="G26" s="26">
        <f>SUM(G14:G25)</f>
        <v>3943.0299999999997</v>
      </c>
    </row>
    <row r="27" spans="1:7" ht="19.5" thickBot="1" x14ac:dyDescent="0.35">
      <c r="A27" s="42" t="s">
        <v>83</v>
      </c>
      <c r="B27" s="43"/>
      <c r="C27" s="27"/>
      <c r="D27" s="28"/>
      <c r="E27" s="29"/>
      <c r="F27" s="29"/>
      <c r="G27" s="30">
        <f>G11-G26</f>
        <v>2671.8</v>
      </c>
    </row>
    <row r="28" spans="1:7" ht="18.75" x14ac:dyDescent="0.3">
      <c r="A28" s="31" t="s">
        <v>9</v>
      </c>
      <c r="B28" s="32"/>
      <c r="C28" s="32"/>
      <c r="D28" s="32"/>
      <c r="E28" s="33"/>
      <c r="F28" s="33"/>
      <c r="G28" s="34"/>
    </row>
    <row r="29" spans="1:7" ht="15.75" x14ac:dyDescent="0.25">
      <c r="A29" s="35" t="s">
        <v>203</v>
      </c>
      <c r="B29" s="24"/>
      <c r="C29" s="24"/>
      <c r="D29" s="14"/>
      <c r="E29" s="7"/>
      <c r="F29" s="7"/>
      <c r="G29" s="26">
        <v>40628.870000000003</v>
      </c>
    </row>
    <row r="30" spans="1:7" ht="15.75" x14ac:dyDescent="0.25">
      <c r="A30" s="35"/>
      <c r="B30" s="24" t="s">
        <v>204</v>
      </c>
      <c r="C30" s="24"/>
      <c r="D30" s="14"/>
      <c r="E30" s="7"/>
      <c r="F30" s="7"/>
      <c r="G30" s="26">
        <v>6614.83</v>
      </c>
    </row>
    <row r="31" spans="1:7" ht="15.75" x14ac:dyDescent="0.25">
      <c r="A31" s="35"/>
      <c r="B31" s="24" t="s">
        <v>205</v>
      </c>
      <c r="C31" s="24"/>
      <c r="D31" s="14"/>
      <c r="E31" s="7"/>
      <c r="F31" s="7"/>
      <c r="G31" s="26">
        <f>G26</f>
        <v>3943.0299999999997</v>
      </c>
    </row>
    <row r="32" spans="1:7" ht="15.75" x14ac:dyDescent="0.25">
      <c r="A32" s="35"/>
      <c r="B32" s="24" t="s">
        <v>140</v>
      </c>
      <c r="C32" s="24"/>
      <c r="D32" s="14"/>
      <c r="E32" s="7"/>
      <c r="F32" s="7"/>
      <c r="G32" s="26">
        <v>30</v>
      </c>
    </row>
    <row r="33" spans="1:7" ht="16.5" thickBot="1" x14ac:dyDescent="0.3">
      <c r="A33" s="36" t="s">
        <v>206</v>
      </c>
      <c r="B33" s="17"/>
      <c r="C33" s="17"/>
      <c r="D33" s="28"/>
      <c r="E33" s="29"/>
      <c r="F33" s="29"/>
      <c r="G33" s="19">
        <f>SUM(G29+G30-G31-G32)</f>
        <v>43270.670000000006</v>
      </c>
    </row>
    <row r="34" spans="1:7" x14ac:dyDescent="0.25">
      <c r="A34" s="7"/>
      <c r="B34" s="37" t="s">
        <v>64</v>
      </c>
      <c r="C34" s="37"/>
      <c r="D34" s="7"/>
      <c r="E34" s="44" t="s">
        <v>10</v>
      </c>
      <c r="F34" s="44"/>
      <c r="G34" s="7"/>
    </row>
    <row r="35" spans="1:7" x14ac:dyDescent="0.25">
      <c r="A35" s="7"/>
      <c r="B35" s="37" t="s">
        <v>22</v>
      </c>
      <c r="C35" s="37"/>
      <c r="D35" s="7"/>
      <c r="E35" s="45" t="s">
        <v>13</v>
      </c>
      <c r="F35" s="45"/>
      <c r="G35" s="7"/>
    </row>
  </sheetData>
  <mergeCells count="3">
    <mergeCell ref="A27:B27"/>
    <mergeCell ref="E34:F34"/>
    <mergeCell ref="E35:F35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C37" sqref="C37"/>
    </sheetView>
  </sheetViews>
  <sheetFormatPr defaultRowHeight="15" x14ac:dyDescent="0.25"/>
  <cols>
    <col min="2" max="2" width="6" customWidth="1"/>
    <col min="3" max="3" width="20" customWidth="1"/>
    <col min="4" max="4" width="10.85546875" customWidth="1"/>
    <col min="5" max="5" width="26.28515625" customWidth="1"/>
    <col min="6" max="6" width="18.7109375" customWidth="1"/>
    <col min="258" max="258" width="6" customWidth="1"/>
    <col min="259" max="259" width="20" customWidth="1"/>
    <col min="260" max="260" width="10.85546875" customWidth="1"/>
    <col min="261" max="261" width="26.28515625" customWidth="1"/>
    <col min="262" max="262" width="18.7109375" customWidth="1"/>
    <col min="514" max="514" width="6" customWidth="1"/>
    <col min="515" max="515" width="20" customWidth="1"/>
    <col min="516" max="516" width="10.85546875" customWidth="1"/>
    <col min="517" max="517" width="26.28515625" customWidth="1"/>
    <col min="518" max="518" width="18.7109375" customWidth="1"/>
    <col min="770" max="770" width="6" customWidth="1"/>
    <col min="771" max="771" width="20" customWidth="1"/>
    <col min="772" max="772" width="10.85546875" customWidth="1"/>
    <col min="773" max="773" width="26.28515625" customWidth="1"/>
    <col min="774" max="774" width="18.7109375" customWidth="1"/>
    <col min="1026" max="1026" width="6" customWidth="1"/>
    <col min="1027" max="1027" width="20" customWidth="1"/>
    <col min="1028" max="1028" width="10.85546875" customWidth="1"/>
    <col min="1029" max="1029" width="26.28515625" customWidth="1"/>
    <col min="1030" max="1030" width="18.7109375" customWidth="1"/>
    <col min="1282" max="1282" width="6" customWidth="1"/>
    <col min="1283" max="1283" width="20" customWidth="1"/>
    <col min="1284" max="1284" width="10.85546875" customWidth="1"/>
    <col min="1285" max="1285" width="26.28515625" customWidth="1"/>
    <col min="1286" max="1286" width="18.7109375" customWidth="1"/>
    <col min="1538" max="1538" width="6" customWidth="1"/>
    <col min="1539" max="1539" width="20" customWidth="1"/>
    <col min="1540" max="1540" width="10.85546875" customWidth="1"/>
    <col min="1541" max="1541" width="26.28515625" customWidth="1"/>
    <col min="1542" max="1542" width="18.7109375" customWidth="1"/>
    <col min="1794" max="1794" width="6" customWidth="1"/>
    <col min="1795" max="1795" width="20" customWidth="1"/>
    <col min="1796" max="1796" width="10.85546875" customWidth="1"/>
    <col min="1797" max="1797" width="26.28515625" customWidth="1"/>
    <col min="1798" max="1798" width="18.7109375" customWidth="1"/>
    <col min="2050" max="2050" width="6" customWidth="1"/>
    <col min="2051" max="2051" width="20" customWidth="1"/>
    <col min="2052" max="2052" width="10.85546875" customWidth="1"/>
    <col min="2053" max="2053" width="26.28515625" customWidth="1"/>
    <col min="2054" max="2054" width="18.7109375" customWidth="1"/>
    <col min="2306" max="2306" width="6" customWidth="1"/>
    <col min="2307" max="2307" width="20" customWidth="1"/>
    <col min="2308" max="2308" width="10.85546875" customWidth="1"/>
    <col min="2309" max="2309" width="26.28515625" customWidth="1"/>
    <col min="2310" max="2310" width="18.7109375" customWidth="1"/>
    <col min="2562" max="2562" width="6" customWidth="1"/>
    <col min="2563" max="2563" width="20" customWidth="1"/>
    <col min="2564" max="2564" width="10.85546875" customWidth="1"/>
    <col min="2565" max="2565" width="26.28515625" customWidth="1"/>
    <col min="2566" max="2566" width="18.7109375" customWidth="1"/>
    <col min="2818" max="2818" width="6" customWidth="1"/>
    <col min="2819" max="2819" width="20" customWidth="1"/>
    <col min="2820" max="2820" width="10.85546875" customWidth="1"/>
    <col min="2821" max="2821" width="26.28515625" customWidth="1"/>
    <col min="2822" max="2822" width="18.7109375" customWidth="1"/>
    <col min="3074" max="3074" width="6" customWidth="1"/>
    <col min="3075" max="3075" width="20" customWidth="1"/>
    <col min="3076" max="3076" width="10.85546875" customWidth="1"/>
    <col min="3077" max="3077" width="26.28515625" customWidth="1"/>
    <col min="3078" max="3078" width="18.7109375" customWidth="1"/>
    <col min="3330" max="3330" width="6" customWidth="1"/>
    <col min="3331" max="3331" width="20" customWidth="1"/>
    <col min="3332" max="3332" width="10.85546875" customWidth="1"/>
    <col min="3333" max="3333" width="26.28515625" customWidth="1"/>
    <col min="3334" max="3334" width="18.7109375" customWidth="1"/>
    <col min="3586" max="3586" width="6" customWidth="1"/>
    <col min="3587" max="3587" width="20" customWidth="1"/>
    <col min="3588" max="3588" width="10.85546875" customWidth="1"/>
    <col min="3589" max="3589" width="26.28515625" customWidth="1"/>
    <col min="3590" max="3590" width="18.7109375" customWidth="1"/>
    <col min="3842" max="3842" width="6" customWidth="1"/>
    <col min="3843" max="3843" width="20" customWidth="1"/>
    <col min="3844" max="3844" width="10.85546875" customWidth="1"/>
    <col min="3845" max="3845" width="26.28515625" customWidth="1"/>
    <col min="3846" max="3846" width="18.7109375" customWidth="1"/>
    <col min="4098" max="4098" width="6" customWidth="1"/>
    <col min="4099" max="4099" width="20" customWidth="1"/>
    <col min="4100" max="4100" width="10.85546875" customWidth="1"/>
    <col min="4101" max="4101" width="26.28515625" customWidth="1"/>
    <col min="4102" max="4102" width="18.7109375" customWidth="1"/>
    <col min="4354" max="4354" width="6" customWidth="1"/>
    <col min="4355" max="4355" width="20" customWidth="1"/>
    <col min="4356" max="4356" width="10.85546875" customWidth="1"/>
    <col min="4357" max="4357" width="26.28515625" customWidth="1"/>
    <col min="4358" max="4358" width="18.7109375" customWidth="1"/>
    <col min="4610" max="4610" width="6" customWidth="1"/>
    <col min="4611" max="4611" width="20" customWidth="1"/>
    <col min="4612" max="4612" width="10.85546875" customWidth="1"/>
    <col min="4613" max="4613" width="26.28515625" customWidth="1"/>
    <col min="4614" max="4614" width="18.7109375" customWidth="1"/>
    <col min="4866" max="4866" width="6" customWidth="1"/>
    <col min="4867" max="4867" width="20" customWidth="1"/>
    <col min="4868" max="4868" width="10.85546875" customWidth="1"/>
    <col min="4869" max="4869" width="26.28515625" customWidth="1"/>
    <col min="4870" max="4870" width="18.7109375" customWidth="1"/>
    <col min="5122" max="5122" width="6" customWidth="1"/>
    <col min="5123" max="5123" width="20" customWidth="1"/>
    <col min="5124" max="5124" width="10.85546875" customWidth="1"/>
    <col min="5125" max="5125" width="26.28515625" customWidth="1"/>
    <col min="5126" max="5126" width="18.7109375" customWidth="1"/>
    <col min="5378" max="5378" width="6" customWidth="1"/>
    <col min="5379" max="5379" width="20" customWidth="1"/>
    <col min="5380" max="5380" width="10.85546875" customWidth="1"/>
    <col min="5381" max="5381" width="26.28515625" customWidth="1"/>
    <col min="5382" max="5382" width="18.7109375" customWidth="1"/>
    <col min="5634" max="5634" width="6" customWidth="1"/>
    <col min="5635" max="5635" width="20" customWidth="1"/>
    <col min="5636" max="5636" width="10.85546875" customWidth="1"/>
    <col min="5637" max="5637" width="26.28515625" customWidth="1"/>
    <col min="5638" max="5638" width="18.7109375" customWidth="1"/>
    <col min="5890" max="5890" width="6" customWidth="1"/>
    <col min="5891" max="5891" width="20" customWidth="1"/>
    <col min="5892" max="5892" width="10.85546875" customWidth="1"/>
    <col min="5893" max="5893" width="26.28515625" customWidth="1"/>
    <col min="5894" max="5894" width="18.7109375" customWidth="1"/>
    <col min="6146" max="6146" width="6" customWidth="1"/>
    <col min="6147" max="6147" width="20" customWidth="1"/>
    <col min="6148" max="6148" width="10.85546875" customWidth="1"/>
    <col min="6149" max="6149" width="26.28515625" customWidth="1"/>
    <col min="6150" max="6150" width="18.7109375" customWidth="1"/>
    <col min="6402" max="6402" width="6" customWidth="1"/>
    <col min="6403" max="6403" width="20" customWidth="1"/>
    <col min="6404" max="6404" width="10.85546875" customWidth="1"/>
    <col min="6405" max="6405" width="26.28515625" customWidth="1"/>
    <col min="6406" max="6406" width="18.7109375" customWidth="1"/>
    <col min="6658" max="6658" width="6" customWidth="1"/>
    <col min="6659" max="6659" width="20" customWidth="1"/>
    <col min="6660" max="6660" width="10.85546875" customWidth="1"/>
    <col min="6661" max="6661" width="26.28515625" customWidth="1"/>
    <col min="6662" max="6662" width="18.7109375" customWidth="1"/>
    <col min="6914" max="6914" width="6" customWidth="1"/>
    <col min="6915" max="6915" width="20" customWidth="1"/>
    <col min="6916" max="6916" width="10.85546875" customWidth="1"/>
    <col min="6917" max="6917" width="26.28515625" customWidth="1"/>
    <col min="6918" max="6918" width="18.7109375" customWidth="1"/>
    <col min="7170" max="7170" width="6" customWidth="1"/>
    <col min="7171" max="7171" width="20" customWidth="1"/>
    <col min="7172" max="7172" width="10.85546875" customWidth="1"/>
    <col min="7173" max="7173" width="26.28515625" customWidth="1"/>
    <col min="7174" max="7174" width="18.7109375" customWidth="1"/>
    <col min="7426" max="7426" width="6" customWidth="1"/>
    <col min="7427" max="7427" width="20" customWidth="1"/>
    <col min="7428" max="7428" width="10.85546875" customWidth="1"/>
    <col min="7429" max="7429" width="26.28515625" customWidth="1"/>
    <col min="7430" max="7430" width="18.7109375" customWidth="1"/>
    <col min="7682" max="7682" width="6" customWidth="1"/>
    <col min="7683" max="7683" width="20" customWidth="1"/>
    <col min="7684" max="7684" width="10.85546875" customWidth="1"/>
    <col min="7685" max="7685" width="26.28515625" customWidth="1"/>
    <col min="7686" max="7686" width="18.7109375" customWidth="1"/>
    <col min="7938" max="7938" width="6" customWidth="1"/>
    <col min="7939" max="7939" width="20" customWidth="1"/>
    <col min="7940" max="7940" width="10.85546875" customWidth="1"/>
    <col min="7941" max="7941" width="26.28515625" customWidth="1"/>
    <col min="7942" max="7942" width="18.7109375" customWidth="1"/>
    <col min="8194" max="8194" width="6" customWidth="1"/>
    <col min="8195" max="8195" width="20" customWidth="1"/>
    <col min="8196" max="8196" width="10.85546875" customWidth="1"/>
    <col min="8197" max="8197" width="26.28515625" customWidth="1"/>
    <col min="8198" max="8198" width="18.7109375" customWidth="1"/>
    <col min="8450" max="8450" width="6" customWidth="1"/>
    <col min="8451" max="8451" width="20" customWidth="1"/>
    <col min="8452" max="8452" width="10.85546875" customWidth="1"/>
    <col min="8453" max="8453" width="26.28515625" customWidth="1"/>
    <col min="8454" max="8454" width="18.7109375" customWidth="1"/>
    <col min="8706" max="8706" width="6" customWidth="1"/>
    <col min="8707" max="8707" width="20" customWidth="1"/>
    <col min="8708" max="8708" width="10.85546875" customWidth="1"/>
    <col min="8709" max="8709" width="26.28515625" customWidth="1"/>
    <col min="8710" max="8710" width="18.7109375" customWidth="1"/>
    <col min="8962" max="8962" width="6" customWidth="1"/>
    <col min="8963" max="8963" width="20" customWidth="1"/>
    <col min="8964" max="8964" width="10.85546875" customWidth="1"/>
    <col min="8965" max="8965" width="26.28515625" customWidth="1"/>
    <col min="8966" max="8966" width="18.7109375" customWidth="1"/>
    <col min="9218" max="9218" width="6" customWidth="1"/>
    <col min="9219" max="9219" width="20" customWidth="1"/>
    <col min="9220" max="9220" width="10.85546875" customWidth="1"/>
    <col min="9221" max="9221" width="26.28515625" customWidth="1"/>
    <col min="9222" max="9222" width="18.7109375" customWidth="1"/>
    <col min="9474" max="9474" width="6" customWidth="1"/>
    <col min="9475" max="9475" width="20" customWidth="1"/>
    <col min="9476" max="9476" width="10.85546875" customWidth="1"/>
    <col min="9477" max="9477" width="26.28515625" customWidth="1"/>
    <col min="9478" max="9478" width="18.7109375" customWidth="1"/>
    <col min="9730" max="9730" width="6" customWidth="1"/>
    <col min="9731" max="9731" width="20" customWidth="1"/>
    <col min="9732" max="9732" width="10.85546875" customWidth="1"/>
    <col min="9733" max="9733" width="26.28515625" customWidth="1"/>
    <col min="9734" max="9734" width="18.7109375" customWidth="1"/>
    <col min="9986" max="9986" width="6" customWidth="1"/>
    <col min="9987" max="9987" width="20" customWidth="1"/>
    <col min="9988" max="9988" width="10.85546875" customWidth="1"/>
    <col min="9989" max="9989" width="26.28515625" customWidth="1"/>
    <col min="9990" max="9990" width="18.7109375" customWidth="1"/>
    <col min="10242" max="10242" width="6" customWidth="1"/>
    <col min="10243" max="10243" width="20" customWidth="1"/>
    <col min="10244" max="10244" width="10.85546875" customWidth="1"/>
    <col min="10245" max="10245" width="26.28515625" customWidth="1"/>
    <col min="10246" max="10246" width="18.7109375" customWidth="1"/>
    <col min="10498" max="10498" width="6" customWidth="1"/>
    <col min="10499" max="10499" width="20" customWidth="1"/>
    <col min="10500" max="10500" width="10.85546875" customWidth="1"/>
    <col min="10501" max="10501" width="26.28515625" customWidth="1"/>
    <col min="10502" max="10502" width="18.7109375" customWidth="1"/>
    <col min="10754" max="10754" width="6" customWidth="1"/>
    <col min="10755" max="10755" width="20" customWidth="1"/>
    <col min="10756" max="10756" width="10.85546875" customWidth="1"/>
    <col min="10757" max="10757" width="26.28515625" customWidth="1"/>
    <col min="10758" max="10758" width="18.7109375" customWidth="1"/>
    <col min="11010" max="11010" width="6" customWidth="1"/>
    <col min="11011" max="11011" width="20" customWidth="1"/>
    <col min="11012" max="11012" width="10.85546875" customWidth="1"/>
    <col min="11013" max="11013" width="26.28515625" customWidth="1"/>
    <col min="11014" max="11014" width="18.7109375" customWidth="1"/>
    <col min="11266" max="11266" width="6" customWidth="1"/>
    <col min="11267" max="11267" width="20" customWidth="1"/>
    <col min="11268" max="11268" width="10.85546875" customWidth="1"/>
    <col min="11269" max="11269" width="26.28515625" customWidth="1"/>
    <col min="11270" max="11270" width="18.7109375" customWidth="1"/>
    <col min="11522" max="11522" width="6" customWidth="1"/>
    <col min="11523" max="11523" width="20" customWidth="1"/>
    <col min="11524" max="11524" width="10.85546875" customWidth="1"/>
    <col min="11525" max="11525" width="26.28515625" customWidth="1"/>
    <col min="11526" max="11526" width="18.7109375" customWidth="1"/>
    <col min="11778" max="11778" width="6" customWidth="1"/>
    <col min="11779" max="11779" width="20" customWidth="1"/>
    <col min="11780" max="11780" width="10.85546875" customWidth="1"/>
    <col min="11781" max="11781" width="26.28515625" customWidth="1"/>
    <col min="11782" max="11782" width="18.7109375" customWidth="1"/>
    <col min="12034" max="12034" width="6" customWidth="1"/>
    <col min="12035" max="12035" width="20" customWidth="1"/>
    <col min="12036" max="12036" width="10.85546875" customWidth="1"/>
    <col min="12037" max="12037" width="26.28515625" customWidth="1"/>
    <col min="12038" max="12038" width="18.7109375" customWidth="1"/>
    <col min="12290" max="12290" width="6" customWidth="1"/>
    <col min="12291" max="12291" width="20" customWidth="1"/>
    <col min="12292" max="12292" width="10.85546875" customWidth="1"/>
    <col min="12293" max="12293" width="26.28515625" customWidth="1"/>
    <col min="12294" max="12294" width="18.7109375" customWidth="1"/>
    <col min="12546" max="12546" width="6" customWidth="1"/>
    <col min="12547" max="12547" width="20" customWidth="1"/>
    <col min="12548" max="12548" width="10.85546875" customWidth="1"/>
    <col min="12549" max="12549" width="26.28515625" customWidth="1"/>
    <col min="12550" max="12550" width="18.7109375" customWidth="1"/>
    <col min="12802" max="12802" width="6" customWidth="1"/>
    <col min="12803" max="12803" width="20" customWidth="1"/>
    <col min="12804" max="12804" width="10.85546875" customWidth="1"/>
    <col min="12805" max="12805" width="26.28515625" customWidth="1"/>
    <col min="12806" max="12806" width="18.7109375" customWidth="1"/>
    <col min="13058" max="13058" width="6" customWidth="1"/>
    <col min="13059" max="13059" width="20" customWidth="1"/>
    <col min="13060" max="13060" width="10.85546875" customWidth="1"/>
    <col min="13061" max="13061" width="26.28515625" customWidth="1"/>
    <col min="13062" max="13062" width="18.7109375" customWidth="1"/>
    <col min="13314" max="13314" width="6" customWidth="1"/>
    <col min="13315" max="13315" width="20" customWidth="1"/>
    <col min="13316" max="13316" width="10.85546875" customWidth="1"/>
    <col min="13317" max="13317" width="26.28515625" customWidth="1"/>
    <col min="13318" max="13318" width="18.7109375" customWidth="1"/>
    <col min="13570" max="13570" width="6" customWidth="1"/>
    <col min="13571" max="13571" width="20" customWidth="1"/>
    <col min="13572" max="13572" width="10.85546875" customWidth="1"/>
    <col min="13573" max="13573" width="26.28515625" customWidth="1"/>
    <col min="13574" max="13574" width="18.7109375" customWidth="1"/>
    <col min="13826" max="13826" width="6" customWidth="1"/>
    <col min="13827" max="13827" width="20" customWidth="1"/>
    <col min="13828" max="13828" width="10.85546875" customWidth="1"/>
    <col min="13829" max="13829" width="26.28515625" customWidth="1"/>
    <col min="13830" max="13830" width="18.7109375" customWidth="1"/>
    <col min="14082" max="14082" width="6" customWidth="1"/>
    <col min="14083" max="14083" width="20" customWidth="1"/>
    <col min="14084" max="14084" width="10.85546875" customWidth="1"/>
    <col min="14085" max="14085" width="26.28515625" customWidth="1"/>
    <col min="14086" max="14086" width="18.7109375" customWidth="1"/>
    <col min="14338" max="14338" width="6" customWidth="1"/>
    <col min="14339" max="14339" width="20" customWidth="1"/>
    <col min="14340" max="14340" width="10.85546875" customWidth="1"/>
    <col min="14341" max="14341" width="26.28515625" customWidth="1"/>
    <col min="14342" max="14342" width="18.7109375" customWidth="1"/>
    <col min="14594" max="14594" width="6" customWidth="1"/>
    <col min="14595" max="14595" width="20" customWidth="1"/>
    <col min="14596" max="14596" width="10.85546875" customWidth="1"/>
    <col min="14597" max="14597" width="26.28515625" customWidth="1"/>
    <col min="14598" max="14598" width="18.7109375" customWidth="1"/>
    <col min="14850" max="14850" width="6" customWidth="1"/>
    <col min="14851" max="14851" width="20" customWidth="1"/>
    <col min="14852" max="14852" width="10.85546875" customWidth="1"/>
    <col min="14853" max="14853" width="26.28515625" customWidth="1"/>
    <col min="14854" max="14854" width="18.7109375" customWidth="1"/>
    <col min="15106" max="15106" width="6" customWidth="1"/>
    <col min="15107" max="15107" width="20" customWidth="1"/>
    <col min="15108" max="15108" width="10.85546875" customWidth="1"/>
    <col min="15109" max="15109" width="26.28515625" customWidth="1"/>
    <col min="15110" max="15110" width="18.7109375" customWidth="1"/>
    <col min="15362" max="15362" width="6" customWidth="1"/>
    <col min="15363" max="15363" width="20" customWidth="1"/>
    <col min="15364" max="15364" width="10.85546875" customWidth="1"/>
    <col min="15365" max="15365" width="26.28515625" customWidth="1"/>
    <col min="15366" max="15366" width="18.7109375" customWidth="1"/>
    <col min="15618" max="15618" width="6" customWidth="1"/>
    <col min="15619" max="15619" width="20" customWidth="1"/>
    <col min="15620" max="15620" width="10.85546875" customWidth="1"/>
    <col min="15621" max="15621" width="26.28515625" customWidth="1"/>
    <col min="15622" max="15622" width="18.7109375" customWidth="1"/>
    <col min="15874" max="15874" width="6" customWidth="1"/>
    <col min="15875" max="15875" width="20" customWidth="1"/>
    <col min="15876" max="15876" width="10.85546875" customWidth="1"/>
    <col min="15877" max="15877" width="26.28515625" customWidth="1"/>
    <col min="15878" max="15878" width="18.7109375" customWidth="1"/>
    <col min="16130" max="16130" width="6" customWidth="1"/>
    <col min="16131" max="16131" width="20" customWidth="1"/>
    <col min="16132" max="16132" width="10.85546875" customWidth="1"/>
    <col min="16133" max="16133" width="26.28515625" customWidth="1"/>
    <col min="16134" max="16134" width="18.7109375" customWidth="1"/>
  </cols>
  <sheetData>
    <row r="1" spans="1:6" ht="26.25" x14ac:dyDescent="0.4">
      <c r="B1" s="1" t="s">
        <v>0</v>
      </c>
      <c r="C1" s="2"/>
      <c r="D1" s="2"/>
      <c r="E1" s="2"/>
      <c r="F1" s="4"/>
    </row>
    <row r="2" spans="1:6" x14ac:dyDescent="0.25">
      <c r="B2" s="13"/>
      <c r="C2" s="7"/>
      <c r="D2" s="7"/>
      <c r="E2" s="14"/>
      <c r="F2" s="8"/>
    </row>
    <row r="3" spans="1:6" ht="18.75" x14ac:dyDescent="0.3">
      <c r="B3" s="5" t="s">
        <v>237</v>
      </c>
      <c r="C3" s="6"/>
      <c r="D3" s="6"/>
      <c r="E3" s="6"/>
      <c r="F3" s="8"/>
    </row>
    <row r="4" spans="1:6" ht="18.75" x14ac:dyDescent="0.3">
      <c r="B4" s="5" t="s">
        <v>1</v>
      </c>
      <c r="C4" s="9"/>
      <c r="D4" s="10"/>
      <c r="E4" s="11"/>
      <c r="F4" s="12"/>
    </row>
    <row r="5" spans="1:6" x14ac:dyDescent="0.25">
      <c r="B5" s="13"/>
      <c r="C5" s="23" t="s">
        <v>221</v>
      </c>
      <c r="D5" s="7"/>
      <c r="E5" s="14"/>
      <c r="F5" s="15">
        <v>109420</v>
      </c>
    </row>
    <row r="6" spans="1:6" x14ac:dyDescent="0.25">
      <c r="B6" s="13"/>
      <c r="C6" s="23" t="s">
        <v>222</v>
      </c>
      <c r="D6" s="7"/>
      <c r="E6" s="14"/>
      <c r="F6" s="15">
        <v>880</v>
      </c>
    </row>
    <row r="7" spans="1:6" x14ac:dyDescent="0.25">
      <c r="B7" s="13"/>
      <c r="C7" s="7" t="s">
        <v>223</v>
      </c>
      <c r="D7" s="7"/>
      <c r="E7" s="14"/>
      <c r="F7" s="15">
        <v>4400</v>
      </c>
    </row>
    <row r="8" spans="1:6" x14ac:dyDescent="0.25">
      <c r="B8" s="13"/>
      <c r="C8" s="7" t="s">
        <v>224</v>
      </c>
      <c r="D8" s="7"/>
      <c r="E8" s="14"/>
      <c r="F8" s="15">
        <v>600</v>
      </c>
    </row>
    <row r="9" spans="1:6" x14ac:dyDescent="0.25">
      <c r="B9" s="13"/>
      <c r="C9" s="7" t="s">
        <v>2</v>
      </c>
      <c r="D9" s="7"/>
      <c r="E9" s="14"/>
      <c r="F9" s="15">
        <v>4101.28</v>
      </c>
    </row>
    <row r="10" spans="1:6" ht="16.5" thickBot="1" x14ac:dyDescent="0.3">
      <c r="B10" s="16"/>
      <c r="C10" s="17" t="s">
        <v>3</v>
      </c>
      <c r="D10" s="17"/>
      <c r="E10" s="18"/>
      <c r="F10" s="19">
        <f>SUM(F5:F9)</f>
        <v>119401.28</v>
      </c>
    </row>
    <row r="11" spans="1:6" ht="18.75" x14ac:dyDescent="0.3">
      <c r="B11" s="20" t="s">
        <v>4</v>
      </c>
      <c r="C11" s="21"/>
      <c r="D11" s="3"/>
      <c r="E11" s="22"/>
      <c r="F11" s="4"/>
    </row>
    <row r="12" spans="1:6" x14ac:dyDescent="0.25">
      <c r="B12" s="13"/>
      <c r="C12" s="23" t="s">
        <v>225</v>
      </c>
      <c r="D12" s="7"/>
      <c r="E12" s="14"/>
      <c r="F12" s="15">
        <v>110607</v>
      </c>
    </row>
    <row r="13" spans="1:6" x14ac:dyDescent="0.25">
      <c r="B13" s="13"/>
      <c r="C13" s="23" t="s">
        <v>226</v>
      </c>
      <c r="D13" s="7"/>
      <c r="E13" s="14"/>
      <c r="F13" s="15">
        <v>400</v>
      </c>
    </row>
    <row r="14" spans="1:6" x14ac:dyDescent="0.25">
      <c r="A14" t="s">
        <v>22</v>
      </c>
      <c r="B14" s="13"/>
      <c r="C14" s="23" t="s">
        <v>227</v>
      </c>
      <c r="D14" s="7"/>
      <c r="E14" s="14"/>
      <c r="F14" s="15">
        <v>2190.7399999999998</v>
      </c>
    </row>
    <row r="15" spans="1:6" x14ac:dyDescent="0.25">
      <c r="A15" t="s">
        <v>22</v>
      </c>
      <c r="B15" s="13"/>
      <c r="C15" s="23" t="s">
        <v>238</v>
      </c>
      <c r="D15" s="7"/>
      <c r="E15" s="14"/>
      <c r="F15" s="15">
        <v>530</v>
      </c>
    </row>
    <row r="16" spans="1:6" x14ac:dyDescent="0.25">
      <c r="B16" s="13"/>
      <c r="C16" s="23" t="s">
        <v>228</v>
      </c>
      <c r="D16" s="7"/>
      <c r="E16" s="14"/>
      <c r="F16" s="15">
        <v>3020.6</v>
      </c>
    </row>
    <row r="17" spans="2:6" x14ac:dyDescent="0.25">
      <c r="B17" s="13"/>
      <c r="C17" s="23" t="s">
        <v>229</v>
      </c>
      <c r="D17" s="7"/>
      <c r="E17" s="14"/>
      <c r="F17" s="15">
        <v>6768</v>
      </c>
    </row>
    <row r="18" spans="2:6" x14ac:dyDescent="0.25">
      <c r="B18" s="13"/>
      <c r="C18" s="23" t="s">
        <v>243</v>
      </c>
      <c r="D18" s="7"/>
      <c r="E18" s="14"/>
      <c r="F18" s="15">
        <v>496.9</v>
      </c>
    </row>
    <row r="19" spans="2:6" x14ac:dyDescent="0.25">
      <c r="B19" s="13"/>
      <c r="C19" s="23" t="s">
        <v>230</v>
      </c>
      <c r="D19" s="7"/>
      <c r="E19" s="14"/>
      <c r="F19" s="15">
        <v>1712.83</v>
      </c>
    </row>
    <row r="20" spans="2:6" x14ac:dyDescent="0.25">
      <c r="B20" s="13"/>
      <c r="C20" s="23" t="s">
        <v>231</v>
      </c>
      <c r="D20" s="7"/>
      <c r="E20" s="14"/>
      <c r="F20" s="15">
        <v>519.6</v>
      </c>
    </row>
    <row r="21" spans="2:6" x14ac:dyDescent="0.25">
      <c r="B21" s="13"/>
      <c r="C21" s="23" t="s">
        <v>239</v>
      </c>
      <c r="D21" s="7"/>
      <c r="E21" s="14"/>
      <c r="F21" s="15">
        <v>1078.55</v>
      </c>
    </row>
    <row r="22" spans="2:6" x14ac:dyDescent="0.25">
      <c r="B22" s="13"/>
      <c r="C22" s="23" t="s">
        <v>232</v>
      </c>
      <c r="D22" s="7"/>
      <c r="E22" s="14"/>
      <c r="F22" s="15">
        <v>48.6</v>
      </c>
    </row>
    <row r="23" spans="2:6" x14ac:dyDescent="0.25">
      <c r="B23" s="13"/>
      <c r="C23" s="23" t="s">
        <v>233</v>
      </c>
      <c r="D23" s="7"/>
      <c r="E23" s="14"/>
      <c r="F23" s="15">
        <v>69.349999999999994</v>
      </c>
    </row>
    <row r="24" spans="2:6" x14ac:dyDescent="0.25">
      <c r="B24" s="13"/>
      <c r="C24" s="23" t="s">
        <v>244</v>
      </c>
      <c r="D24" s="7"/>
      <c r="E24" s="14"/>
      <c r="F24" s="15">
        <v>360</v>
      </c>
    </row>
    <row r="25" spans="2:6" x14ac:dyDescent="0.25">
      <c r="B25" s="13"/>
      <c r="C25" s="23" t="s">
        <v>234</v>
      </c>
      <c r="D25" s="7"/>
      <c r="E25" s="14"/>
      <c r="F25" s="15">
        <v>986.13</v>
      </c>
    </row>
    <row r="26" spans="2:6" x14ac:dyDescent="0.25">
      <c r="B26" s="13"/>
      <c r="C26" s="23" t="s">
        <v>235</v>
      </c>
      <c r="D26" s="7"/>
      <c r="E26" s="14"/>
      <c r="F26" s="15">
        <v>772.21</v>
      </c>
    </row>
    <row r="27" spans="2:6" ht="15.75" x14ac:dyDescent="0.25">
      <c r="B27" s="13"/>
      <c r="C27" s="24" t="s">
        <v>3</v>
      </c>
      <c r="D27" s="25"/>
      <c r="E27" s="14"/>
      <c r="F27" s="26">
        <f>SUM(F12:F26)</f>
        <v>129560.51000000004</v>
      </c>
    </row>
    <row r="28" spans="2:6" ht="19.5" thickBot="1" x14ac:dyDescent="0.35">
      <c r="B28" s="46" t="s">
        <v>245</v>
      </c>
      <c r="C28" s="47"/>
      <c r="D28" s="27"/>
      <c r="E28" s="28"/>
      <c r="F28" s="30">
        <f>F10-F27</f>
        <v>-10159.23000000004</v>
      </c>
    </row>
    <row r="29" spans="2:6" ht="18.75" x14ac:dyDescent="0.3">
      <c r="B29" s="48" t="s">
        <v>236</v>
      </c>
      <c r="C29" s="49"/>
      <c r="D29" s="49"/>
      <c r="E29" s="49"/>
      <c r="F29" s="4"/>
    </row>
    <row r="30" spans="2:6" ht="15.75" x14ac:dyDescent="0.25">
      <c r="B30" s="35" t="s">
        <v>15</v>
      </c>
      <c r="C30" s="24"/>
      <c r="D30" s="24"/>
      <c r="E30" s="14"/>
      <c r="F30" s="26">
        <v>53429.9</v>
      </c>
    </row>
    <row r="31" spans="2:6" ht="15.75" x14ac:dyDescent="0.25">
      <c r="B31" s="35"/>
      <c r="C31" s="24" t="s">
        <v>240</v>
      </c>
      <c r="D31" s="24"/>
      <c r="E31" s="14"/>
      <c r="F31" s="26">
        <v>119401.28</v>
      </c>
    </row>
    <row r="32" spans="2:6" ht="15.75" x14ac:dyDescent="0.25">
      <c r="B32" s="35"/>
      <c r="C32" s="24" t="s">
        <v>241</v>
      </c>
      <c r="D32" s="24"/>
      <c r="E32" s="14"/>
      <c r="F32" s="26">
        <v>129560.51</v>
      </c>
    </row>
    <row r="33" spans="2:6" ht="15.75" x14ac:dyDescent="0.25">
      <c r="B33" s="35"/>
      <c r="C33" s="24"/>
      <c r="D33" s="24"/>
      <c r="E33" s="14"/>
      <c r="F33" s="26">
        <v>0</v>
      </c>
    </row>
    <row r="34" spans="2:6" ht="16.5" thickBot="1" x14ac:dyDescent="0.3">
      <c r="B34" s="36" t="s">
        <v>242</v>
      </c>
      <c r="C34" s="17"/>
      <c r="D34" s="17"/>
      <c r="E34" s="28"/>
      <c r="F34" s="19">
        <f>F30+F31-F32-F33</f>
        <v>43270.67</v>
      </c>
    </row>
    <row r="35" spans="2:6" ht="15.75" x14ac:dyDescent="0.25">
      <c r="B35" s="24"/>
      <c r="C35" s="24"/>
      <c r="D35" s="24"/>
      <c r="E35" s="14"/>
      <c r="F35" s="41"/>
    </row>
    <row r="36" spans="2:6" x14ac:dyDescent="0.25">
      <c r="B36" s="7"/>
      <c r="C36" s="37"/>
      <c r="D36" s="37"/>
      <c r="E36" s="7"/>
      <c r="F36" s="39" t="s">
        <v>10</v>
      </c>
    </row>
    <row r="37" spans="2:6" x14ac:dyDescent="0.25">
      <c r="B37" s="7"/>
      <c r="C37" s="37"/>
      <c r="D37" s="37"/>
      <c r="E37" s="7"/>
      <c r="F37" s="40" t="s">
        <v>13</v>
      </c>
    </row>
  </sheetData>
  <mergeCells count="2">
    <mergeCell ref="B28:C28"/>
    <mergeCell ref="B29:E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JANEIRO 2016</vt:lpstr>
      <vt:lpstr>FEVEREIRO 2016</vt:lpstr>
      <vt:lpstr>MARÇO 2016</vt:lpstr>
      <vt:lpstr>ABRIL 2016</vt:lpstr>
      <vt:lpstr>MAIO2016</vt:lpstr>
      <vt:lpstr>JUNHO 2016</vt:lpstr>
      <vt:lpstr>JULHO 2016</vt:lpstr>
      <vt:lpstr>AGOSTO 2016</vt:lpstr>
      <vt:lpstr>SETEMBRO 2016</vt:lpstr>
      <vt:lpstr>OUTUBRO 2016</vt:lpstr>
      <vt:lpstr>NOVEMBRO 2016</vt:lpstr>
      <vt:lpstr>DEZEMBRO 2016</vt:lpstr>
      <vt:lpstr>DEMONSTRAÇÃO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2017-01-25T13:05:41Z</cp:lastPrinted>
  <dcterms:created xsi:type="dcterms:W3CDTF">2015-02-04T13:21:23Z</dcterms:created>
  <dcterms:modified xsi:type="dcterms:W3CDTF">2017-02-08T17:46:55Z</dcterms:modified>
</cp:coreProperties>
</file>